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litasmx-my.sharepoint.com/personal/anvazquez_qualitas_com_mx/Documents/Relación con Inversionistas Consejo/Reporte trimestral - Consejo/2025/4T25/Excels/"/>
    </mc:Choice>
  </mc:AlternateContent>
  <xr:revisionPtr revIDLastSave="50" documentId="8_{149BD4AB-457B-45F2-BB5A-257D5FBEDFC7}" xr6:coauthVersionLast="47" xr6:coauthVersionMax="47" xr10:uidLastSave="{1D51F79A-A681-4109-9BF4-13DD86EEE934}"/>
  <bookViews>
    <workbookView xWindow="-28965" yWindow="-2985" windowWidth="29130" windowHeight="15810" xr2:uid="{00000000-000D-0000-FFFF-FFFF00000000}"/>
  </bookViews>
  <sheets>
    <sheet name="Financials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BJ31" i="1" l="1"/>
  <c r="BJ30" i="1"/>
  <c r="BE31" i="1"/>
  <c r="BE30" i="1"/>
  <c r="AZ31" i="1"/>
  <c r="AZ30" i="1"/>
  <c r="AU31" i="1"/>
  <c r="AU30" i="1"/>
  <c r="AP31" i="1"/>
  <c r="AP30" i="1"/>
  <c r="AK31" i="1"/>
  <c r="AK30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AU8" i="1"/>
  <c r="AU6" i="1"/>
  <c r="AU4" i="1"/>
  <c r="AG25" i="1" l="1"/>
  <c r="AI25" i="1"/>
  <c r="AH25" i="1"/>
  <c r="V25" i="1"/>
  <c r="W25" i="1"/>
  <c r="AJ25" i="1"/>
  <c r="X25" i="1"/>
  <c r="AA25" i="1"/>
  <c r="AE25" i="1"/>
  <c r="AF25" i="1"/>
  <c r="AC25" i="1"/>
  <c r="Y25" i="1"/>
  <c r="Z25" i="1"/>
  <c r="AB25" i="1"/>
  <c r="AD25" i="1"/>
  <c r="AU23" i="1"/>
  <c r="AU5" i="1"/>
  <c r="AU7" i="1"/>
  <c r="AU9" i="1"/>
  <c r="AU10" i="1"/>
  <c r="AU24" i="1" s="1"/>
  <c r="AU11" i="1"/>
  <c r="AU12" i="1"/>
  <c r="AU13" i="1"/>
  <c r="AU14" i="1"/>
  <c r="AU22" i="1" l="1"/>
  <c r="AU25" i="1" s="1"/>
</calcChain>
</file>

<file path=xl/sharedStrings.xml><?xml version="1.0" encoding="utf-8"?>
<sst xmlns="http://schemas.openxmlformats.org/spreadsheetml/2006/main" count="83" uniqueCount="83">
  <si>
    <t xml:space="preserve">QUÁLITAS CONTROLADORA, S.A.B. de C.V. </t>
  </si>
  <si>
    <t>Figures in millions of Mexican pesos</t>
  </si>
  <si>
    <t xml:space="preserve">INCOME STATEMENT </t>
  </si>
  <si>
    <t>3Q25</t>
  </si>
  <si>
    <t>2Q25</t>
  </si>
  <si>
    <t>1Q25</t>
  </si>
  <si>
    <t>4Q24</t>
  </si>
  <si>
    <t>3Q24</t>
  </si>
  <si>
    <t>2Q24</t>
  </si>
  <si>
    <t>1Q24</t>
  </si>
  <si>
    <t>4Q23</t>
  </si>
  <si>
    <t>3Q23</t>
  </si>
  <si>
    <t>2Q23</t>
  </si>
  <si>
    <t>1Q23</t>
  </si>
  <si>
    <t>4Q22</t>
  </si>
  <si>
    <t>3Q22</t>
  </si>
  <si>
    <t>2Q22</t>
  </si>
  <si>
    <t>1Q22</t>
  </si>
  <si>
    <t>4Q21</t>
  </si>
  <si>
    <t>3Q21</t>
  </si>
  <si>
    <t>2Q21</t>
  </si>
  <si>
    <t>1Q21</t>
  </si>
  <si>
    <t>4Q20</t>
  </si>
  <si>
    <t>3Q20</t>
  </si>
  <si>
    <t>2Q20</t>
  </si>
  <si>
    <t>1Q20</t>
  </si>
  <si>
    <t>4Q19</t>
  </si>
  <si>
    <t>3Q19</t>
  </si>
  <si>
    <t>2Q19</t>
  </si>
  <si>
    <t>1Q19</t>
  </si>
  <si>
    <t>4Q18</t>
  </si>
  <si>
    <t>3Q18</t>
  </si>
  <si>
    <t>2Q18</t>
  </si>
  <si>
    <t>1Q18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</si>
  <si>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</si>
  <si>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</si>
  <si>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</si>
  <si>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</si>
  <si>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</si>
  <si>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</si>
  <si>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</si>
  <si>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</si>
  <si>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</si>
  <si>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</si>
  <si>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</si>
  <si>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</si>
  <si>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4Q14</t>
  </si>
  <si>
    <t>3Q14</t>
  </si>
  <si>
    <t>2Q14</t>
  </si>
  <si>
    <t>1Q14</t>
  </si>
  <si>
    <t>4Q13</t>
  </si>
  <si>
    <t>3Q13</t>
  </si>
  <si>
    <t>2Q13</t>
  </si>
  <si>
    <t>1Q13</t>
  </si>
  <si>
    <t xml:space="preserve">Written Premiums  </t>
  </si>
  <si>
    <t>Net written Premiums</t>
  </si>
  <si>
    <t>Earned Premiums</t>
  </si>
  <si>
    <t xml:space="preserve">Acquisition Cost </t>
  </si>
  <si>
    <t xml:space="preserve">Loss Cost </t>
  </si>
  <si>
    <t xml:space="preserve">Technical Result </t>
  </si>
  <si>
    <t xml:space="preserve">Operating Expenses  </t>
  </si>
  <si>
    <t xml:space="preserve">Operating Result  </t>
  </si>
  <si>
    <t>Integral Financing Result</t>
  </si>
  <si>
    <t>Income Taxes</t>
  </si>
  <si>
    <t xml:space="preserve">Net Result </t>
  </si>
  <si>
    <t xml:space="preserve">BALANCE SHEET </t>
  </si>
  <si>
    <t>Investments</t>
  </si>
  <si>
    <t xml:space="preserve">Total Assets </t>
  </si>
  <si>
    <t xml:space="preserve">Technical Reserves  </t>
  </si>
  <si>
    <t xml:space="preserve">Total Liabilities </t>
  </si>
  <si>
    <t xml:space="preserve">Stockholders' Equity </t>
  </si>
  <si>
    <t xml:space="preserve">COST RATIOS </t>
  </si>
  <si>
    <t>Acquisition Ratio</t>
  </si>
  <si>
    <t xml:space="preserve">Loss Ratio </t>
  </si>
  <si>
    <t>Operating Ratio</t>
  </si>
  <si>
    <t xml:space="preserve">Combined Ratio  </t>
  </si>
  <si>
    <t xml:space="preserve">PROFITABILITY RATIOS </t>
  </si>
  <si>
    <t xml:space="preserve">Return on Investments </t>
  </si>
  <si>
    <t xml:space="preserve">LTM ROE </t>
  </si>
  <si>
    <t>OTHER KEY INDICATORS</t>
  </si>
  <si>
    <t>Total insured units (EoP)</t>
  </si>
  <si>
    <t>Total outstanding shares</t>
  </si>
  <si>
    <t>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</si>
</sst>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[$€]* #,##0.00_);_([$€]* \(#,##0.00\);_([$€]* &quot;-&quot;??_);_(@_)"/>
    <numFmt numFmtId="166" formatCode="_(* #,##0_);_(* \(#,##0\);_(* &quot;-&quot;??_);_(@_)"/>
    <numFmt numFmtId="167" formatCode="#,##0.000000000"/>
    <numFmt numFmtId="168" formatCode="#,##0.000000000000"/>
    <numFmt numFmtId="169" formatCode="_(* #,##0.00_);_(* \(#,##0.00\);_(* \-??_);_(@_)"/>
    <numFmt numFmtId="170" formatCode="[$-80A]d&quot; de &quot;mmmm&quot; de &quot;yyyy;@"/>
    <numFmt numFmtId="171" formatCode="#,##0.000"/>
    <numFmt numFmtId="172" formatCode="#,##0.0000"/>
    <numFmt numFmtId="173" formatCode="_-* #,##0.00_-;\-* #,##0.00_-;_-* \-??_-;_-@_-"/>
    <numFmt numFmtId="174" formatCode="_(\$* #,##0_);_(\$* \(#,##0\);_(\$* \-??_);_(@_)"/>
    <numFmt numFmtId="175" formatCode="_-[$€-2]* #,##0.00_-;\-[$€-2]* #,##0.00_-;_-[$€-2]* &quot;-&quot;??_-"/>
    <numFmt numFmtId="176" formatCode="_(* #,##0.00_);_(* \(#,##0.00\);_(* &quot;-&quot;??_);_(@_)"/>
    <numFmt numFmtId="177" formatCode="_-[$$-2C0A]* #,##0.00_ ;_-[$$-2C0A]* \-#,##0.00\ ;_-[$$-2C0A]* &quot;-&quot;??_ ;_-@_ "/>
    <numFmt numFmtId="178" formatCode="_(* #,##0_);_(* \(#,##0\);_(* \-??_);_(@_)"/>
    <numFmt numFmtId="179" formatCode="#,##0;[Red]\(#,##0\);_-* &quot;-&quot;??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u/>
      <sz val="8"/>
      <color indexed="12"/>
      <name val="Arial"/>
      <family val="2"/>
    </font>
    <font>
      <sz val="9"/>
      <color theme="1"/>
      <name val="Kartika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rgb="FF5F2F5E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40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0" fontId="19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0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40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40" fontId="19" fillId="0" borderId="0" applyFont="0" applyFill="0" applyBorder="0" applyAlignment="0" applyProtection="0"/>
    <xf numFmtId="0" fontId="19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5" fillId="2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4" applyNumberFormat="0" applyAlignment="0" applyProtection="0"/>
    <xf numFmtId="0" fontId="18" fillId="0" borderId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0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3" fillId="34" borderId="10" applyNumberFormat="0" applyFont="0" applyAlignment="0" applyProtection="0"/>
    <xf numFmtId="0" fontId="1" fillId="8" borderId="8" applyNumberFormat="0" applyFont="0" applyAlignment="0" applyProtection="0"/>
    <xf numFmtId="9" fontId="18" fillId="0" borderId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0" fontId="18" fillId="0" borderId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8" fillId="0" borderId="0"/>
    <xf numFmtId="0" fontId="18" fillId="0" borderId="0"/>
    <xf numFmtId="0" fontId="19" fillId="0" borderId="0"/>
    <xf numFmtId="9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175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175" fontId="18" fillId="0" borderId="0"/>
    <xf numFmtId="175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177" fontId="1" fillId="0" borderId="0"/>
    <xf numFmtId="44" fontId="1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/>
    <xf numFmtId="0" fontId="33" fillId="53" borderId="15" applyNumberFormat="0" applyAlignment="0" applyProtection="0"/>
    <xf numFmtId="0" fontId="23" fillId="41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18" fillId="0" borderId="0"/>
    <xf numFmtId="0" fontId="23" fillId="35" borderId="0" applyNumberFormat="0" applyBorder="0" applyAlignment="0" applyProtection="0"/>
    <xf numFmtId="0" fontId="23" fillId="44" borderId="0" applyNumberFormat="0" applyBorder="0" applyAlignment="0" applyProtection="0"/>
    <xf numFmtId="0" fontId="26" fillId="47" borderId="0" applyNumberFormat="0" applyBorder="0" applyAlignment="0" applyProtection="0"/>
    <xf numFmtId="0" fontId="18" fillId="0" borderId="0"/>
    <xf numFmtId="0" fontId="3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2">
    <xf numFmtId="0" fontId="0" fillId="0" borderId="0" xfId="0"/>
    <xf numFmtId="0" fontId="20" fillId="33" borderId="0" xfId="0" applyFont="1" applyFill="1" applyAlignment="1">
      <alignment vertical="center"/>
    </xf>
    <xf numFmtId="0" fontId="0" fillId="33" borderId="0" xfId="0" applyFill="1" applyAlignment="1">
      <alignment vertical="center"/>
    </xf>
    <xf numFmtId="0" fontId="12" fillId="33" borderId="0" xfId="0" applyFont="1" applyFill="1"/>
    <xf numFmtId="0" fontId="0" fillId="33" borderId="0" xfId="0" applyFill="1"/>
    <xf numFmtId="0" fontId="35" fillId="54" borderId="0" xfId="0" applyFont="1" applyFill="1" applyAlignment="1">
      <alignment horizontal="left"/>
    </xf>
    <xf numFmtId="179" fontId="0" fillId="33" borderId="16" xfId="1" applyNumberFormat="1" applyFont="1" applyFill="1" applyBorder="1" applyAlignment="1">
      <alignment horizontal="right"/>
    </xf>
    <xf numFmtId="178" fontId="0" fillId="33" borderId="16" xfId="1" applyNumberFormat="1" applyFont="1" applyFill="1" applyBorder="1" applyAlignment="1">
      <alignment horizontal="right"/>
    </xf>
    <xf numFmtId="164" fontId="0" fillId="33" borderId="16" xfId="2" applyNumberFormat="1" applyFont="1" applyFill="1" applyBorder="1" applyAlignment="1">
      <alignment horizontal="right"/>
    </xf>
    <xf numFmtId="0" fontId="35" fillId="54" borderId="0" xfId="0" applyFont="1" applyFill="1" applyAlignment="1">
      <alignment horizontal="right"/>
    </xf>
    <xf numFmtId="178" fontId="20" fillId="33" borderId="0" xfId="1" applyNumberFormat="1" applyFont="1" applyFill="1" applyBorder="1" applyAlignment="1">
      <alignment horizontal="right"/>
    </xf>
    <xf numFmtId="164" fontId="0" fillId="33" borderId="0" xfId="2" applyNumberFormat="1" applyFont="1" applyFill="1" applyBorder="1" applyAlignment="1">
      <alignment horizontal="right"/>
    </xf>
    <xf numFmtId="164" fontId="0" fillId="33" borderId="0" xfId="0" applyNumberFormat="1" applyFill="1" applyAlignment="1">
      <alignment horizontal="right"/>
    </xf>
    <xf numFmtId="164" fontId="35" fillId="54" borderId="0" xfId="2" applyNumberFormat="1" applyFont="1" applyFill="1" applyBorder="1" applyAlignment="1">
      <alignment horizontal="right"/>
    </xf>
    <xf numFmtId="164" fontId="20" fillId="33" borderId="0" xfId="2" applyNumberFormat="1" applyFont="1" applyFill="1" applyBorder="1" applyAlignment="1">
      <alignment horizontal="right"/>
    </xf>
    <xf numFmtId="3" fontId="20" fillId="33" borderId="0" xfId="0" applyNumberFormat="1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0" fillId="33" borderId="0" xfId="0" applyNumberFormat="1" applyFill="1"/>
    <xf numFmtId="2" fontId="0" fillId="33" borderId="0" xfId="0" applyNumberFormat="1" applyFill="1"/>
    <xf numFmtId="179" fontId="0" fillId="33" borderId="0" xfId="1" applyNumberFormat="1" applyFont="1" applyFill="1" applyBorder="1" applyAlignment="1">
      <alignment horizontal="right"/>
    </xf>
    <xf numFmtId="179" fontId="0" fillId="33" borderId="17" xfId="1" applyNumberFormat="1" applyFont="1" applyFill="1" applyBorder="1" applyAlignment="1">
      <alignment horizontal="right"/>
    </xf>
    <xf numFmtId="164" fontId="0" fillId="33" borderId="17" xfId="2" applyNumberFormat="1" applyFont="1" applyFill="1" applyBorder="1" applyAlignment="1">
      <alignment horizontal="right"/>
    </xf>
    <xf numFmtId="38" fontId="20" fillId="33" borderId="0" xfId="0" applyNumberFormat="1" applyFont="1" applyFill="1" applyAlignment="1">
      <alignment vertical="center"/>
    </xf>
    <xf numFmtId="38" fontId="0" fillId="33" borderId="0" xfId="0" applyNumberFormat="1" applyFill="1" applyAlignment="1">
      <alignment vertical="center"/>
    </xf>
    <xf numFmtId="38" fontId="35" fillId="54" borderId="0" xfId="0" applyNumberFormat="1" applyFont="1" applyFill="1" applyAlignment="1">
      <alignment horizontal="left"/>
    </xf>
    <xf numFmtId="38" fontId="0" fillId="0" borderId="0" xfId="0" applyNumberFormat="1"/>
    <xf numFmtId="164" fontId="0" fillId="33" borderId="0" xfId="0" applyNumberFormat="1" applyFill="1" applyAlignment="1">
      <alignment vertical="center"/>
    </xf>
    <xf numFmtId="164" fontId="0" fillId="33" borderId="0" xfId="2" applyNumberFormat="1" applyFont="1" applyFill="1" applyAlignment="1">
      <alignment vertical="center"/>
    </xf>
    <xf numFmtId="10" fontId="0" fillId="33" borderId="0" xfId="0" applyNumberFormat="1" applyFill="1" applyAlignment="1">
      <alignment vertical="center"/>
    </xf>
    <xf numFmtId="3" fontId="0" fillId="0" borderId="0" xfId="0" applyNumberFormat="1"/>
    <xf numFmtId="0" fontId="35" fillId="54" borderId="0" xfId="0" applyFont="1" applyFill="1" applyAlignment="1">
      <alignment horizontal="center"/>
    </xf>
    <xf numFmtId="0" fontId="35" fillId="54" borderId="0" xfId="0" applyFont="1" applyFill="1" applyAlignment="1">
      <alignment horizontal="center" vertical="center"/>
    </xf>
  </cellXfs>
  <cellStyles count="400">
    <cellStyle name="20% - Accent1" xfId="393" xr:uid="{00000000-0005-0000-0000-000000000000}"/>
    <cellStyle name="20% - Accent2" xfId="373" xr:uid="{00000000-0005-0000-0000-000001000000}"/>
    <cellStyle name="20% - Accent3" xfId="374" xr:uid="{00000000-0005-0000-0000-000002000000}"/>
    <cellStyle name="20% - Accent4" xfId="375" xr:uid="{00000000-0005-0000-0000-000003000000}"/>
    <cellStyle name="20% - Accent5" xfId="376" xr:uid="{00000000-0005-0000-0000-000004000000}"/>
    <cellStyle name="20% - Accent6" xfId="377" xr:uid="{00000000-0005-0000-0000-000005000000}"/>
    <cellStyle name="20% - Énfasis1 2" xfId="33" xr:uid="{00000000-0005-0000-0000-000006000000}"/>
    <cellStyle name="20% - Énfasis1 3" xfId="208" xr:uid="{00000000-0005-0000-0000-000007000000}"/>
    <cellStyle name="20% - Énfasis2 2" xfId="34" xr:uid="{00000000-0005-0000-0000-000008000000}"/>
    <cellStyle name="20% - Énfasis2 3" xfId="209" xr:uid="{00000000-0005-0000-0000-000009000000}"/>
    <cellStyle name="20% - Énfasis3 2" xfId="35" xr:uid="{00000000-0005-0000-0000-00000A000000}"/>
    <cellStyle name="20% - Énfasis3 3" xfId="210" xr:uid="{00000000-0005-0000-0000-00000B000000}"/>
    <cellStyle name="20% - Énfasis4 2" xfId="36" xr:uid="{00000000-0005-0000-0000-00000C000000}"/>
    <cellStyle name="20% - Énfasis4 3" xfId="211" xr:uid="{00000000-0005-0000-0000-00000D000000}"/>
    <cellStyle name="20% - Énfasis5 2" xfId="37" xr:uid="{00000000-0005-0000-0000-00000E000000}"/>
    <cellStyle name="20% - Énfasis5 3" xfId="212" xr:uid="{00000000-0005-0000-0000-00000F000000}"/>
    <cellStyle name="20% - Énfasis6 2" xfId="38" xr:uid="{00000000-0005-0000-0000-000010000000}"/>
    <cellStyle name="20% - Énfasis6 3" xfId="213" xr:uid="{00000000-0005-0000-0000-000011000000}"/>
    <cellStyle name="40% - Accent1" xfId="378" xr:uid="{00000000-0005-0000-0000-000012000000}"/>
    <cellStyle name="40% - Accent2" xfId="379" xr:uid="{00000000-0005-0000-0000-000013000000}"/>
    <cellStyle name="40% - Accent3" xfId="380" xr:uid="{00000000-0005-0000-0000-000014000000}"/>
    <cellStyle name="40% - Accent4" xfId="381" xr:uid="{00000000-0005-0000-0000-000015000000}"/>
    <cellStyle name="40% - Accent5" xfId="359" xr:uid="{00000000-0005-0000-0000-000016000000}"/>
    <cellStyle name="40% - Accent6" xfId="394" xr:uid="{00000000-0005-0000-0000-000017000000}"/>
    <cellStyle name="40% - Énfasis1 2" xfId="39" xr:uid="{00000000-0005-0000-0000-000018000000}"/>
    <cellStyle name="40% - Énfasis1 3" xfId="214" xr:uid="{00000000-0005-0000-0000-000019000000}"/>
    <cellStyle name="40% - Énfasis2 2" xfId="40" xr:uid="{00000000-0005-0000-0000-00001A000000}"/>
    <cellStyle name="40% - Énfasis2 3" xfId="215" xr:uid="{00000000-0005-0000-0000-00001B000000}"/>
    <cellStyle name="40% - Énfasis3 2" xfId="41" xr:uid="{00000000-0005-0000-0000-00001C000000}"/>
    <cellStyle name="40% - Énfasis3 3" xfId="216" xr:uid="{00000000-0005-0000-0000-00001D000000}"/>
    <cellStyle name="40% - Énfasis4 2" xfId="42" xr:uid="{00000000-0005-0000-0000-00001E000000}"/>
    <cellStyle name="40% - Énfasis4 3" xfId="217" xr:uid="{00000000-0005-0000-0000-00001F000000}"/>
    <cellStyle name="40% - Énfasis5 2" xfId="43" xr:uid="{00000000-0005-0000-0000-000020000000}"/>
    <cellStyle name="40% - Énfasis5 3" xfId="218" xr:uid="{00000000-0005-0000-0000-000021000000}"/>
    <cellStyle name="40% - Énfasis6 2" xfId="44" xr:uid="{00000000-0005-0000-0000-000022000000}"/>
    <cellStyle name="40% - Énfasis6 3" xfId="219" xr:uid="{00000000-0005-0000-0000-000023000000}"/>
    <cellStyle name="60% - Accent1" xfId="382" xr:uid="{00000000-0005-0000-0000-000024000000}"/>
    <cellStyle name="60% - Accent2" xfId="383" xr:uid="{00000000-0005-0000-0000-000025000000}"/>
    <cellStyle name="60% - Accent3" xfId="384" xr:uid="{00000000-0005-0000-0000-000026000000}"/>
    <cellStyle name="60% - Accent4" xfId="385" xr:uid="{00000000-0005-0000-0000-000027000000}"/>
    <cellStyle name="60% - Accent5" xfId="386" xr:uid="{00000000-0005-0000-0000-000028000000}"/>
    <cellStyle name="60% - Accent6" xfId="387" xr:uid="{00000000-0005-0000-0000-000029000000}"/>
    <cellStyle name="60% - Énfasis1 2" xfId="45" xr:uid="{00000000-0005-0000-0000-00002A000000}"/>
    <cellStyle name="60% - Énfasis2 2" xfId="46" xr:uid="{00000000-0005-0000-0000-00002B000000}"/>
    <cellStyle name="60% - Énfasis3 2" xfId="47" xr:uid="{00000000-0005-0000-0000-00002C000000}"/>
    <cellStyle name="60% - Énfasis4 2" xfId="48" xr:uid="{00000000-0005-0000-0000-00002D000000}"/>
    <cellStyle name="60% - Énfasis5 2" xfId="49" xr:uid="{00000000-0005-0000-0000-00002E000000}"/>
    <cellStyle name="60% - Énfasis6 2" xfId="50" xr:uid="{00000000-0005-0000-0000-00002F000000}"/>
    <cellStyle name="Accent1" xfId="388" xr:uid="{00000000-0005-0000-0000-000030000000}"/>
    <cellStyle name="Accent2" xfId="389" xr:uid="{00000000-0005-0000-0000-000031000000}"/>
    <cellStyle name="Accent3" xfId="390" xr:uid="{00000000-0005-0000-0000-000032000000}"/>
    <cellStyle name="Accent4" xfId="391" xr:uid="{00000000-0005-0000-0000-000033000000}"/>
    <cellStyle name="Accent5" xfId="395" xr:uid="{00000000-0005-0000-0000-000034000000}"/>
    <cellStyle name="Accent6" xfId="360" xr:uid="{00000000-0005-0000-0000-000035000000}"/>
    <cellStyle name="Bad" xfId="361" xr:uid="{00000000-0005-0000-0000-000036000000}"/>
    <cellStyle name="Buena 2" xfId="51" xr:uid="{00000000-0005-0000-0000-000037000000}"/>
    <cellStyle name="Calculation" xfId="362" xr:uid="{00000000-0005-0000-0000-000038000000}"/>
    <cellStyle name="Cálculo 2" xfId="52" xr:uid="{00000000-0005-0000-0000-000039000000}"/>
    <cellStyle name="Celda de comprobación 2" xfId="53" xr:uid="{00000000-0005-0000-0000-00003A000000}"/>
    <cellStyle name="Celda vinculada 2" xfId="54" xr:uid="{00000000-0005-0000-0000-00003B000000}"/>
    <cellStyle name="Comma 2" xfId="220" xr:uid="{00000000-0005-0000-0000-00003C000000}"/>
    <cellStyle name="Encabezado 4 2" xfId="55" xr:uid="{00000000-0005-0000-0000-00003E000000}"/>
    <cellStyle name="Énfasis1 2" xfId="56" xr:uid="{00000000-0005-0000-0000-00003F000000}"/>
    <cellStyle name="Énfasis2 2" xfId="57" xr:uid="{00000000-0005-0000-0000-000040000000}"/>
    <cellStyle name="Énfasis3 2" xfId="58" xr:uid="{00000000-0005-0000-0000-000041000000}"/>
    <cellStyle name="Énfasis4 2" xfId="59" xr:uid="{00000000-0005-0000-0000-000042000000}"/>
    <cellStyle name="Énfasis5 2" xfId="60" xr:uid="{00000000-0005-0000-0000-000043000000}"/>
    <cellStyle name="Énfasis6 2" xfId="61" xr:uid="{00000000-0005-0000-0000-000044000000}"/>
    <cellStyle name="Entrada 2" xfId="62" xr:uid="{00000000-0005-0000-0000-000045000000}"/>
    <cellStyle name="Estilo 1" xfId="63" xr:uid="{00000000-0005-0000-0000-000046000000}"/>
    <cellStyle name="Euro" xfId="11" xr:uid="{00000000-0005-0000-0000-000047000000}"/>
    <cellStyle name="Euro 2" xfId="65" xr:uid="{00000000-0005-0000-0000-000048000000}"/>
    <cellStyle name="Euro 3" xfId="64" xr:uid="{00000000-0005-0000-0000-000049000000}"/>
    <cellStyle name="Euro 4" xfId="194" xr:uid="{00000000-0005-0000-0000-00004A000000}"/>
    <cellStyle name="Explanatory Text" xfId="363" xr:uid="{00000000-0005-0000-0000-00004B000000}"/>
    <cellStyle name="Heading 1" xfId="364" xr:uid="{00000000-0005-0000-0000-00004C000000}"/>
    <cellStyle name="Heading 2" xfId="365" xr:uid="{00000000-0005-0000-0000-00004D000000}"/>
    <cellStyle name="Heading 3" xfId="366" xr:uid="{00000000-0005-0000-0000-00004E000000}"/>
    <cellStyle name="Hipervínculo 2" xfId="195" xr:uid="{00000000-0005-0000-0000-00004F000000}"/>
    <cellStyle name="Hyperlink_~3786130" xfId="66" xr:uid="{00000000-0005-0000-0000-000050000000}"/>
    <cellStyle name="Incorrecto 2" xfId="67" xr:uid="{00000000-0005-0000-0000-000051000000}"/>
    <cellStyle name="MAND_x000d_CHECK.COMMAND_x000e_RENAME.COMMAND_x0008_SHOW.BAR_x000b_DELETE.MENU_x000e_DELETE.COMMAND_x000e_GET.CHA" xfId="367" xr:uid="{00000000-0005-0000-0000-000052000000}"/>
    <cellStyle name="Millares" xfId="1" builtinId="3"/>
    <cellStyle name="Millares 10" xfId="68" xr:uid="{00000000-0005-0000-0000-000054000000}"/>
    <cellStyle name="Millares 10 2" xfId="207" xr:uid="{00000000-0005-0000-0000-000055000000}"/>
    <cellStyle name="Millares 11" xfId="69" xr:uid="{00000000-0005-0000-0000-000056000000}"/>
    <cellStyle name="Millares 11 2" xfId="341" xr:uid="{00000000-0005-0000-0000-000057000000}"/>
    <cellStyle name="Millares 12" xfId="70" xr:uid="{00000000-0005-0000-0000-000058000000}"/>
    <cellStyle name="Millares 13" xfId="71" xr:uid="{00000000-0005-0000-0000-000059000000}"/>
    <cellStyle name="Millares 14" xfId="72" xr:uid="{00000000-0005-0000-0000-00005A000000}"/>
    <cellStyle name="Millares 15" xfId="73" xr:uid="{00000000-0005-0000-0000-00005B000000}"/>
    <cellStyle name="Millares 16" xfId="74" xr:uid="{00000000-0005-0000-0000-00005C000000}"/>
    <cellStyle name="Millares 17" xfId="75" xr:uid="{00000000-0005-0000-0000-00005D000000}"/>
    <cellStyle name="Millares 18" xfId="76" xr:uid="{00000000-0005-0000-0000-00005E000000}"/>
    <cellStyle name="Millares 19" xfId="77" xr:uid="{00000000-0005-0000-0000-00005F000000}"/>
    <cellStyle name="Millares 2" xfId="12" xr:uid="{00000000-0005-0000-0000-000060000000}"/>
    <cellStyle name="Millares 2 10" xfId="79" xr:uid="{00000000-0005-0000-0000-000061000000}"/>
    <cellStyle name="Millares 2 10 2" xfId="221" xr:uid="{00000000-0005-0000-0000-000062000000}"/>
    <cellStyle name="Millares 2 11" xfId="80" xr:uid="{00000000-0005-0000-0000-000063000000}"/>
    <cellStyle name="Millares 2 12" xfId="81" xr:uid="{00000000-0005-0000-0000-000064000000}"/>
    <cellStyle name="Millares 2 13" xfId="82" xr:uid="{00000000-0005-0000-0000-000065000000}"/>
    <cellStyle name="Millares 2 14" xfId="83" xr:uid="{00000000-0005-0000-0000-000066000000}"/>
    <cellStyle name="Millares 2 15" xfId="84" xr:uid="{00000000-0005-0000-0000-000067000000}"/>
    <cellStyle name="Millares 2 16" xfId="85" xr:uid="{00000000-0005-0000-0000-000068000000}"/>
    <cellStyle name="Millares 2 17" xfId="86" xr:uid="{00000000-0005-0000-0000-000069000000}"/>
    <cellStyle name="Millares 2 18" xfId="87" xr:uid="{00000000-0005-0000-0000-00006A000000}"/>
    <cellStyle name="Millares 2 19" xfId="88" xr:uid="{00000000-0005-0000-0000-00006B000000}"/>
    <cellStyle name="Millares 2 2" xfId="13" xr:uid="{00000000-0005-0000-0000-00006C000000}"/>
    <cellStyle name="Millares 2 2 2" xfId="89" xr:uid="{00000000-0005-0000-0000-00006D000000}"/>
    <cellStyle name="Millares 2 2 3" xfId="199" xr:uid="{00000000-0005-0000-0000-00006E000000}"/>
    <cellStyle name="Millares 2 20" xfId="90" xr:uid="{00000000-0005-0000-0000-00006F000000}"/>
    <cellStyle name="Millares 2 21" xfId="91" xr:uid="{00000000-0005-0000-0000-000070000000}"/>
    <cellStyle name="Millares 2 22" xfId="92" xr:uid="{00000000-0005-0000-0000-000071000000}"/>
    <cellStyle name="Millares 2 23" xfId="93" xr:uid="{00000000-0005-0000-0000-000072000000}"/>
    <cellStyle name="Millares 2 24" xfId="78" xr:uid="{00000000-0005-0000-0000-000073000000}"/>
    <cellStyle name="Millares 2 25" xfId="222" xr:uid="{00000000-0005-0000-0000-000074000000}"/>
    <cellStyle name="Millares 2 26" xfId="223" xr:uid="{00000000-0005-0000-0000-000075000000}"/>
    <cellStyle name="Millares 2 27" xfId="224" xr:uid="{00000000-0005-0000-0000-000076000000}"/>
    <cellStyle name="Millares 2 28" xfId="225" xr:uid="{00000000-0005-0000-0000-000077000000}"/>
    <cellStyle name="Millares 2 29" xfId="226" xr:uid="{00000000-0005-0000-0000-000078000000}"/>
    <cellStyle name="Millares 2 3" xfId="94" xr:uid="{00000000-0005-0000-0000-000079000000}"/>
    <cellStyle name="Millares 2 30" xfId="227" xr:uid="{00000000-0005-0000-0000-00007A000000}"/>
    <cellStyle name="Millares 2 31" xfId="228" xr:uid="{00000000-0005-0000-0000-00007B000000}"/>
    <cellStyle name="Millares 2 32" xfId="229" xr:uid="{00000000-0005-0000-0000-00007C000000}"/>
    <cellStyle name="Millares 2 33" xfId="230" xr:uid="{00000000-0005-0000-0000-00007D000000}"/>
    <cellStyle name="Millares 2 34" xfId="231" xr:uid="{00000000-0005-0000-0000-00007E000000}"/>
    <cellStyle name="Millares 2 35" xfId="232" xr:uid="{00000000-0005-0000-0000-00007F000000}"/>
    <cellStyle name="Millares 2 36" xfId="233" xr:uid="{00000000-0005-0000-0000-000080000000}"/>
    <cellStyle name="Millares 2 37" xfId="234" xr:uid="{00000000-0005-0000-0000-000081000000}"/>
    <cellStyle name="Millares 2 38" xfId="235" xr:uid="{00000000-0005-0000-0000-000082000000}"/>
    <cellStyle name="Millares 2 39" xfId="236" xr:uid="{00000000-0005-0000-0000-000083000000}"/>
    <cellStyle name="Millares 2 4" xfId="95" xr:uid="{00000000-0005-0000-0000-000084000000}"/>
    <cellStyle name="Millares 2 40" xfId="237" xr:uid="{00000000-0005-0000-0000-000085000000}"/>
    <cellStyle name="Millares 2 41" xfId="238" xr:uid="{00000000-0005-0000-0000-000086000000}"/>
    <cellStyle name="Millares 2 42" xfId="239" xr:uid="{00000000-0005-0000-0000-000087000000}"/>
    <cellStyle name="Millares 2 43" xfId="240" xr:uid="{00000000-0005-0000-0000-000088000000}"/>
    <cellStyle name="Millares 2 44" xfId="241" xr:uid="{00000000-0005-0000-0000-000089000000}"/>
    <cellStyle name="Millares 2 45" xfId="242" xr:uid="{00000000-0005-0000-0000-00008A000000}"/>
    <cellStyle name="Millares 2 46" xfId="243" xr:uid="{00000000-0005-0000-0000-00008B000000}"/>
    <cellStyle name="Millares 2 47" xfId="244" xr:uid="{00000000-0005-0000-0000-00008C000000}"/>
    <cellStyle name="Millares 2 48" xfId="245" xr:uid="{00000000-0005-0000-0000-00008D000000}"/>
    <cellStyle name="Millares 2 49" xfId="246" xr:uid="{00000000-0005-0000-0000-00008E000000}"/>
    <cellStyle name="Millares 2 5" xfId="96" xr:uid="{00000000-0005-0000-0000-00008F000000}"/>
    <cellStyle name="Millares 2 50" xfId="247" xr:uid="{00000000-0005-0000-0000-000090000000}"/>
    <cellStyle name="Millares 2 51" xfId="248" xr:uid="{00000000-0005-0000-0000-000091000000}"/>
    <cellStyle name="Millares 2 52" xfId="249" xr:uid="{00000000-0005-0000-0000-000092000000}"/>
    <cellStyle name="Millares 2 53" xfId="250" xr:uid="{00000000-0005-0000-0000-000093000000}"/>
    <cellStyle name="Millares 2 54" xfId="251" xr:uid="{00000000-0005-0000-0000-000094000000}"/>
    <cellStyle name="Millares 2 55" xfId="252" xr:uid="{00000000-0005-0000-0000-000095000000}"/>
    <cellStyle name="Millares 2 56" xfId="253" xr:uid="{00000000-0005-0000-0000-000096000000}"/>
    <cellStyle name="Millares 2 57" xfId="254" xr:uid="{00000000-0005-0000-0000-000097000000}"/>
    <cellStyle name="Millares 2 58" xfId="255" xr:uid="{00000000-0005-0000-0000-000098000000}"/>
    <cellStyle name="Millares 2 59" xfId="256" xr:uid="{00000000-0005-0000-0000-000099000000}"/>
    <cellStyle name="Millares 2 6" xfId="97" xr:uid="{00000000-0005-0000-0000-00009A000000}"/>
    <cellStyle name="Millares 2 7" xfId="98" xr:uid="{00000000-0005-0000-0000-00009B000000}"/>
    <cellStyle name="Millares 2 8" xfId="99" xr:uid="{00000000-0005-0000-0000-00009C000000}"/>
    <cellStyle name="Millares 2 9" xfId="100" xr:uid="{00000000-0005-0000-0000-00009D000000}"/>
    <cellStyle name="Millares 20" xfId="101" xr:uid="{00000000-0005-0000-0000-00009E000000}"/>
    <cellStyle name="Millares 21" xfId="102" xr:uid="{00000000-0005-0000-0000-00009F000000}"/>
    <cellStyle name="Millares 22" xfId="103" xr:uid="{00000000-0005-0000-0000-0000A0000000}"/>
    <cellStyle name="Millares 23" xfId="104" xr:uid="{00000000-0005-0000-0000-0000A1000000}"/>
    <cellStyle name="Millares 24" xfId="105" xr:uid="{00000000-0005-0000-0000-0000A2000000}"/>
    <cellStyle name="Millares 25" xfId="106" xr:uid="{00000000-0005-0000-0000-0000A3000000}"/>
    <cellStyle name="Millares 26" xfId="107" xr:uid="{00000000-0005-0000-0000-0000A4000000}"/>
    <cellStyle name="Millares 27" xfId="108" xr:uid="{00000000-0005-0000-0000-0000A5000000}"/>
    <cellStyle name="Millares 27 2" xfId="109" xr:uid="{00000000-0005-0000-0000-0000A6000000}"/>
    <cellStyle name="Millares 28" xfId="110" xr:uid="{00000000-0005-0000-0000-0000A7000000}"/>
    <cellStyle name="Millares 3" xfId="6" xr:uid="{00000000-0005-0000-0000-0000A8000000}"/>
    <cellStyle name="Millares 3 2" xfId="111" xr:uid="{00000000-0005-0000-0000-0000A9000000}"/>
    <cellStyle name="Millares 3 2 2" xfId="399" xr:uid="{00000000-0005-0000-0000-0000AA000000}"/>
    <cellStyle name="Millares 3 3" xfId="348" xr:uid="{00000000-0005-0000-0000-0000AB000000}"/>
    <cellStyle name="Millares 4" xfId="9" xr:uid="{00000000-0005-0000-0000-0000AC000000}"/>
    <cellStyle name="Millares 4 2" xfId="30" xr:uid="{00000000-0005-0000-0000-0000AD000000}"/>
    <cellStyle name="Millares 4 2 2" xfId="112" xr:uid="{00000000-0005-0000-0000-0000AE000000}"/>
    <cellStyle name="Millares 4 2 3" xfId="355" xr:uid="{00000000-0005-0000-0000-0000AF000000}"/>
    <cellStyle name="Millares 4 3" xfId="24" xr:uid="{00000000-0005-0000-0000-0000B0000000}"/>
    <cellStyle name="Millares 4 4" xfId="352" xr:uid="{00000000-0005-0000-0000-0000B1000000}"/>
    <cellStyle name="Millares 5" xfId="4" xr:uid="{00000000-0005-0000-0000-0000B2000000}"/>
    <cellStyle name="Millares 5 2" xfId="344" xr:uid="{00000000-0005-0000-0000-0000B3000000}"/>
    <cellStyle name="Millares 6" xfId="113" xr:uid="{00000000-0005-0000-0000-0000B4000000}"/>
    <cellStyle name="Millares 7" xfId="114" xr:uid="{00000000-0005-0000-0000-0000B5000000}"/>
    <cellStyle name="Millares 8" xfId="115" xr:uid="{00000000-0005-0000-0000-0000B6000000}"/>
    <cellStyle name="Millares 8 2" xfId="257" xr:uid="{00000000-0005-0000-0000-0000B7000000}"/>
    <cellStyle name="Millares 9" xfId="116" xr:uid="{00000000-0005-0000-0000-0000B8000000}"/>
    <cellStyle name="Moneda [0] 2" xfId="258" xr:uid="{00000000-0005-0000-0000-0000B9000000}"/>
    <cellStyle name="Moneda 10" xfId="117" xr:uid="{00000000-0005-0000-0000-0000BA000000}"/>
    <cellStyle name="Moneda 11" xfId="118" xr:uid="{00000000-0005-0000-0000-0000BB000000}"/>
    <cellStyle name="Moneda 12" xfId="119" xr:uid="{00000000-0005-0000-0000-0000BC000000}"/>
    <cellStyle name="Moneda 13" xfId="120" xr:uid="{00000000-0005-0000-0000-0000BD000000}"/>
    <cellStyle name="Moneda 14" xfId="121" xr:uid="{00000000-0005-0000-0000-0000BE000000}"/>
    <cellStyle name="Moneda 15" xfId="122" xr:uid="{00000000-0005-0000-0000-0000BF000000}"/>
    <cellStyle name="Moneda 16" xfId="123" xr:uid="{00000000-0005-0000-0000-0000C0000000}"/>
    <cellStyle name="Moneda 17" xfId="124" xr:uid="{00000000-0005-0000-0000-0000C1000000}"/>
    <cellStyle name="Moneda 18" xfId="125" xr:uid="{00000000-0005-0000-0000-0000C2000000}"/>
    <cellStyle name="Moneda 19" xfId="126" xr:uid="{00000000-0005-0000-0000-0000C3000000}"/>
    <cellStyle name="Moneda 2" xfId="21" xr:uid="{00000000-0005-0000-0000-0000C4000000}"/>
    <cellStyle name="Moneda 2 2" xfId="128" xr:uid="{00000000-0005-0000-0000-0000C5000000}"/>
    <cellStyle name="Moneda 2 3" xfId="127" xr:uid="{00000000-0005-0000-0000-0000C6000000}"/>
    <cellStyle name="Moneda 2 4" xfId="350" xr:uid="{00000000-0005-0000-0000-0000C7000000}"/>
    <cellStyle name="Moneda 20" xfId="129" xr:uid="{00000000-0005-0000-0000-0000C8000000}"/>
    <cellStyle name="Moneda 21" xfId="130" xr:uid="{00000000-0005-0000-0000-0000C9000000}"/>
    <cellStyle name="Moneda 22" xfId="131" xr:uid="{00000000-0005-0000-0000-0000CA000000}"/>
    <cellStyle name="Moneda 23" xfId="132" xr:uid="{00000000-0005-0000-0000-0000CB000000}"/>
    <cellStyle name="Moneda 24" xfId="133" xr:uid="{00000000-0005-0000-0000-0000CC000000}"/>
    <cellStyle name="Moneda 25" xfId="134" xr:uid="{00000000-0005-0000-0000-0000CD000000}"/>
    <cellStyle name="Moneda 26" xfId="135" xr:uid="{00000000-0005-0000-0000-0000CE000000}"/>
    <cellStyle name="Moneda 27" xfId="136" xr:uid="{00000000-0005-0000-0000-0000CF000000}"/>
    <cellStyle name="Moneda 3" xfId="137" xr:uid="{00000000-0005-0000-0000-0000D0000000}"/>
    <cellStyle name="Moneda 3 2" xfId="353" xr:uid="{00000000-0005-0000-0000-0000D1000000}"/>
    <cellStyle name="Moneda 4" xfId="138" xr:uid="{00000000-0005-0000-0000-0000D2000000}"/>
    <cellStyle name="Moneda 5" xfId="139" xr:uid="{00000000-0005-0000-0000-0000D3000000}"/>
    <cellStyle name="Moneda 6" xfId="140" xr:uid="{00000000-0005-0000-0000-0000D4000000}"/>
    <cellStyle name="Moneda 7" xfId="141" xr:uid="{00000000-0005-0000-0000-0000D5000000}"/>
    <cellStyle name="Moneda 8" xfId="142" xr:uid="{00000000-0005-0000-0000-0000D6000000}"/>
    <cellStyle name="Moneda 9" xfId="143" xr:uid="{00000000-0005-0000-0000-0000D7000000}"/>
    <cellStyle name="Neutral 2" xfId="144" xr:uid="{00000000-0005-0000-0000-0000D8000000}"/>
    <cellStyle name="Normal" xfId="0" builtinId="0"/>
    <cellStyle name="Normal 10" xfId="25" xr:uid="{00000000-0005-0000-0000-0000DA000000}"/>
    <cellStyle name="Normal 10 2" xfId="259" xr:uid="{00000000-0005-0000-0000-0000DB000000}"/>
    <cellStyle name="Normal 10 2 2" xfId="260" xr:uid="{00000000-0005-0000-0000-0000DC000000}"/>
    <cellStyle name="Normal 11" xfId="145" xr:uid="{00000000-0005-0000-0000-0000DD000000}"/>
    <cellStyle name="Normal 11 2" xfId="261" xr:uid="{00000000-0005-0000-0000-0000DE000000}"/>
    <cellStyle name="Normal 12" xfId="146" xr:uid="{00000000-0005-0000-0000-0000DF000000}"/>
    <cellStyle name="Normal 12 2" xfId="262" xr:uid="{00000000-0005-0000-0000-0000E0000000}"/>
    <cellStyle name="Normal 13" xfId="27" xr:uid="{00000000-0005-0000-0000-0000E1000000}"/>
    <cellStyle name="Normal 13 2" xfId="263" xr:uid="{00000000-0005-0000-0000-0000E2000000}"/>
    <cellStyle name="Normal 13 2 2" xfId="264" xr:uid="{00000000-0005-0000-0000-0000E3000000}"/>
    <cellStyle name="Normal 14" xfId="190" xr:uid="{00000000-0005-0000-0000-0000E4000000}"/>
    <cellStyle name="Normal 14 2" xfId="265" xr:uid="{00000000-0005-0000-0000-0000E5000000}"/>
    <cellStyle name="Normal 15" xfId="26" xr:uid="{00000000-0005-0000-0000-0000E6000000}"/>
    <cellStyle name="Normal 15 2" xfId="266" xr:uid="{00000000-0005-0000-0000-0000E7000000}"/>
    <cellStyle name="Normal 16" xfId="267" xr:uid="{00000000-0005-0000-0000-0000E8000000}"/>
    <cellStyle name="Normal 16 2" xfId="268" xr:uid="{00000000-0005-0000-0000-0000E9000000}"/>
    <cellStyle name="Normal 16 3" xfId="269" xr:uid="{00000000-0005-0000-0000-0000EA000000}"/>
    <cellStyle name="Normal 17" xfId="31" xr:uid="{00000000-0005-0000-0000-0000EB000000}"/>
    <cellStyle name="Normal 17 2" xfId="270" xr:uid="{00000000-0005-0000-0000-0000EC000000}"/>
    <cellStyle name="Normal 18" xfId="271" xr:uid="{00000000-0005-0000-0000-0000ED000000}"/>
    <cellStyle name="Normal 18 2" xfId="272" xr:uid="{00000000-0005-0000-0000-0000EE000000}"/>
    <cellStyle name="Normal 19" xfId="273" xr:uid="{00000000-0005-0000-0000-0000EF000000}"/>
    <cellStyle name="Normal 19 2" xfId="274" xr:uid="{00000000-0005-0000-0000-0000F0000000}"/>
    <cellStyle name="Normal 19 3" xfId="275" xr:uid="{00000000-0005-0000-0000-0000F1000000}"/>
    <cellStyle name="Normal 2" xfId="14" xr:uid="{00000000-0005-0000-0000-0000F2000000}"/>
    <cellStyle name="Normal 2 10" xfId="147" xr:uid="{00000000-0005-0000-0000-0000F3000000}"/>
    <cellStyle name="Normal 2 11" xfId="148" xr:uid="{00000000-0005-0000-0000-0000F4000000}"/>
    <cellStyle name="Normal 2 12" xfId="149" xr:uid="{00000000-0005-0000-0000-0000F5000000}"/>
    <cellStyle name="Normal 2 13" xfId="150" xr:uid="{00000000-0005-0000-0000-0000F6000000}"/>
    <cellStyle name="Normal 2 14" xfId="151" xr:uid="{00000000-0005-0000-0000-0000F7000000}"/>
    <cellStyle name="Normal 2 15" xfId="152" xr:uid="{00000000-0005-0000-0000-0000F8000000}"/>
    <cellStyle name="Normal 2 16" xfId="153" xr:uid="{00000000-0005-0000-0000-0000F9000000}"/>
    <cellStyle name="Normal 2 17" xfId="154" xr:uid="{00000000-0005-0000-0000-0000FA000000}"/>
    <cellStyle name="Normal 2 18" xfId="155" xr:uid="{00000000-0005-0000-0000-0000FB000000}"/>
    <cellStyle name="Normal 2 19" xfId="156" xr:uid="{00000000-0005-0000-0000-0000FC000000}"/>
    <cellStyle name="Normal 2 2" xfId="5" xr:uid="{00000000-0005-0000-0000-0000FD000000}"/>
    <cellStyle name="Normal 2 2 2" xfId="15" xr:uid="{00000000-0005-0000-0000-0000FE000000}"/>
    <cellStyle name="Normal 2 2 3" xfId="200" xr:uid="{00000000-0005-0000-0000-0000FF000000}"/>
    <cellStyle name="Normal 2 2 4" xfId="347" xr:uid="{00000000-0005-0000-0000-000000010000}"/>
    <cellStyle name="Normal 2 20" xfId="157" xr:uid="{00000000-0005-0000-0000-000001010000}"/>
    <cellStyle name="Normal 2 21" xfId="158" xr:uid="{00000000-0005-0000-0000-000002010000}"/>
    <cellStyle name="Normal 2 22" xfId="159" xr:uid="{00000000-0005-0000-0000-000003010000}"/>
    <cellStyle name="Normal 2 23" xfId="28" xr:uid="{00000000-0005-0000-0000-000004010000}"/>
    <cellStyle name="Normal 2 24" xfId="276" xr:uid="{00000000-0005-0000-0000-000005010000}"/>
    <cellStyle name="Normal 2 25" xfId="277" xr:uid="{00000000-0005-0000-0000-000006010000}"/>
    <cellStyle name="Normal 2 26" xfId="278" xr:uid="{00000000-0005-0000-0000-000007010000}"/>
    <cellStyle name="Normal 2 27" xfId="279" xr:uid="{00000000-0005-0000-0000-000008010000}"/>
    <cellStyle name="Normal 2 27 2" xfId="280" xr:uid="{00000000-0005-0000-0000-000009010000}"/>
    <cellStyle name="Normal 2 28" xfId="281" xr:uid="{00000000-0005-0000-0000-00000A010000}"/>
    <cellStyle name="Normal 2 29" xfId="282" xr:uid="{00000000-0005-0000-0000-00000B010000}"/>
    <cellStyle name="Normal 2 3" xfId="160" xr:uid="{00000000-0005-0000-0000-00000C010000}"/>
    <cellStyle name="Normal 2 3 2" xfId="283" xr:uid="{00000000-0005-0000-0000-00000D010000}"/>
    <cellStyle name="Normal 2 30" xfId="284" xr:uid="{00000000-0005-0000-0000-00000E010000}"/>
    <cellStyle name="Normal 2 31" xfId="285" xr:uid="{00000000-0005-0000-0000-00000F010000}"/>
    <cellStyle name="Normal 2 32" xfId="286" xr:uid="{00000000-0005-0000-0000-000010010000}"/>
    <cellStyle name="Normal 2 33" xfId="287" xr:uid="{00000000-0005-0000-0000-000011010000}"/>
    <cellStyle name="Normal 2 34" xfId="288" xr:uid="{00000000-0005-0000-0000-000012010000}"/>
    <cellStyle name="Normal 2 35" xfId="289" xr:uid="{00000000-0005-0000-0000-000013010000}"/>
    <cellStyle name="Normal 2 36" xfId="290" xr:uid="{00000000-0005-0000-0000-000014010000}"/>
    <cellStyle name="Normal 2 37" xfId="291" xr:uid="{00000000-0005-0000-0000-000015010000}"/>
    <cellStyle name="Normal 2 38" xfId="292" xr:uid="{00000000-0005-0000-0000-000016010000}"/>
    <cellStyle name="Normal 2 39" xfId="293" xr:uid="{00000000-0005-0000-0000-000017010000}"/>
    <cellStyle name="Normal 2 4" xfId="161" xr:uid="{00000000-0005-0000-0000-000018010000}"/>
    <cellStyle name="Normal 2 4 2" xfId="294" xr:uid="{00000000-0005-0000-0000-000019010000}"/>
    <cellStyle name="Normal 2 40" xfId="295" xr:uid="{00000000-0005-0000-0000-00001A010000}"/>
    <cellStyle name="Normal 2 41" xfId="296" xr:uid="{00000000-0005-0000-0000-00001B010000}"/>
    <cellStyle name="Normal 2 42" xfId="297" xr:uid="{00000000-0005-0000-0000-00001C010000}"/>
    <cellStyle name="Normal 2 43" xfId="298" xr:uid="{00000000-0005-0000-0000-00001D010000}"/>
    <cellStyle name="Normal 2 44" xfId="299" xr:uid="{00000000-0005-0000-0000-00001E010000}"/>
    <cellStyle name="Normal 2 45" xfId="300" xr:uid="{00000000-0005-0000-0000-00001F010000}"/>
    <cellStyle name="Normal 2 46" xfId="301" xr:uid="{00000000-0005-0000-0000-000020010000}"/>
    <cellStyle name="Normal 2 47" xfId="302" xr:uid="{00000000-0005-0000-0000-000021010000}"/>
    <cellStyle name="Normal 2 48" xfId="303" xr:uid="{00000000-0005-0000-0000-000022010000}"/>
    <cellStyle name="Normal 2 49" xfId="304" xr:uid="{00000000-0005-0000-0000-000023010000}"/>
    <cellStyle name="Normal 2 5" xfId="162" xr:uid="{00000000-0005-0000-0000-000024010000}"/>
    <cellStyle name="Normal 2 5 2" xfId="305" xr:uid="{00000000-0005-0000-0000-000025010000}"/>
    <cellStyle name="Normal 2 50" xfId="306" xr:uid="{00000000-0005-0000-0000-000026010000}"/>
    <cellStyle name="Normal 2 51" xfId="307" xr:uid="{00000000-0005-0000-0000-000027010000}"/>
    <cellStyle name="Normal 2 52" xfId="308" xr:uid="{00000000-0005-0000-0000-000028010000}"/>
    <cellStyle name="Normal 2 53" xfId="309" xr:uid="{00000000-0005-0000-0000-000029010000}"/>
    <cellStyle name="Normal 2 54" xfId="310" xr:uid="{00000000-0005-0000-0000-00002A010000}"/>
    <cellStyle name="Normal 2 55" xfId="311" xr:uid="{00000000-0005-0000-0000-00002B010000}"/>
    <cellStyle name="Normal 2 56" xfId="312" xr:uid="{00000000-0005-0000-0000-00002C010000}"/>
    <cellStyle name="Normal 2 57" xfId="313" xr:uid="{00000000-0005-0000-0000-00002D010000}"/>
    <cellStyle name="Normal 2 58" xfId="342" xr:uid="{00000000-0005-0000-0000-00002E010000}"/>
    <cellStyle name="Normal 2 6" xfId="163" xr:uid="{00000000-0005-0000-0000-00002F010000}"/>
    <cellStyle name="Normal 2 6 2" xfId="314" xr:uid="{00000000-0005-0000-0000-000030010000}"/>
    <cellStyle name="Normal 2 7" xfId="164" xr:uid="{00000000-0005-0000-0000-000031010000}"/>
    <cellStyle name="Normal 2 7 2" xfId="315" xr:uid="{00000000-0005-0000-0000-000032010000}"/>
    <cellStyle name="Normal 2 8" xfId="165" xr:uid="{00000000-0005-0000-0000-000033010000}"/>
    <cellStyle name="Normal 2 8 2" xfId="316" xr:uid="{00000000-0005-0000-0000-000034010000}"/>
    <cellStyle name="Normal 2 9" xfId="166" xr:uid="{00000000-0005-0000-0000-000035010000}"/>
    <cellStyle name="Normal 2_IETU 09" xfId="368" xr:uid="{00000000-0005-0000-0000-000036010000}"/>
    <cellStyle name="Normal 20" xfId="317" xr:uid="{00000000-0005-0000-0000-000037010000}"/>
    <cellStyle name="Normal 20 2" xfId="318" xr:uid="{00000000-0005-0000-0000-000038010000}"/>
    <cellStyle name="Normal 21" xfId="319" xr:uid="{00000000-0005-0000-0000-000039010000}"/>
    <cellStyle name="Normal 21 2" xfId="320" xr:uid="{00000000-0005-0000-0000-00003A010000}"/>
    <cellStyle name="Normal 22" xfId="321" xr:uid="{00000000-0005-0000-0000-00003B010000}"/>
    <cellStyle name="Normal 22 2" xfId="205" xr:uid="{00000000-0005-0000-0000-00003C010000}"/>
    <cellStyle name="Normal 23" xfId="339" xr:uid="{00000000-0005-0000-0000-00003D010000}"/>
    <cellStyle name="Normal 23 2" xfId="322" xr:uid="{00000000-0005-0000-0000-00003E010000}"/>
    <cellStyle name="Normal 24 2" xfId="323" xr:uid="{00000000-0005-0000-0000-00003F010000}"/>
    <cellStyle name="Normal 25 2" xfId="324" xr:uid="{00000000-0005-0000-0000-000040010000}"/>
    <cellStyle name="Normal 26 2" xfId="325" xr:uid="{00000000-0005-0000-0000-000041010000}"/>
    <cellStyle name="Normal 27 2" xfId="326" xr:uid="{00000000-0005-0000-0000-000042010000}"/>
    <cellStyle name="Normal 28 2" xfId="327" xr:uid="{00000000-0005-0000-0000-000043010000}"/>
    <cellStyle name="Normal 3" xfId="16" xr:uid="{00000000-0005-0000-0000-000044010000}"/>
    <cellStyle name="Normal 3 2" xfId="29" xr:uid="{00000000-0005-0000-0000-000045010000}"/>
    <cellStyle name="Normal 3 2 2" xfId="168" xr:uid="{00000000-0005-0000-0000-000046010000}"/>
    <cellStyle name="Normal 3 3" xfId="167" xr:uid="{00000000-0005-0000-0000-000047010000}"/>
    <cellStyle name="Normal 3 3 2" xfId="392" xr:uid="{00000000-0005-0000-0000-000048010000}"/>
    <cellStyle name="Normal 4" xfId="17" xr:uid="{00000000-0005-0000-0000-000049010000}"/>
    <cellStyle name="Normal 4 2" xfId="18" xr:uid="{00000000-0005-0000-0000-00004A010000}"/>
    <cellStyle name="Normal 4 3" xfId="169" xr:uid="{00000000-0005-0000-0000-00004B010000}"/>
    <cellStyle name="Normal 4 3 2" xfId="328" xr:uid="{00000000-0005-0000-0000-00004C010000}"/>
    <cellStyle name="Normal 4 3 2 2" xfId="329" xr:uid="{00000000-0005-0000-0000-00004D010000}"/>
    <cellStyle name="Normal 4 4" xfId="192" xr:uid="{00000000-0005-0000-0000-00004E010000}"/>
    <cellStyle name="Normal 4 5" xfId="201" xr:uid="{00000000-0005-0000-0000-00004F010000}"/>
    <cellStyle name="Normal 4 6" xfId="330" xr:uid="{00000000-0005-0000-0000-000050010000}"/>
    <cellStyle name="Normal 4 7" xfId="204" xr:uid="{00000000-0005-0000-0000-000051010000}"/>
    <cellStyle name="Normal 45" xfId="331" xr:uid="{00000000-0005-0000-0000-000052010000}"/>
    <cellStyle name="Normal 5" xfId="7" xr:uid="{00000000-0005-0000-0000-000053010000}"/>
    <cellStyle name="Normal 5 2" xfId="202" xr:uid="{00000000-0005-0000-0000-000054010000}"/>
    <cellStyle name="Normal 5 2 2" xfId="396" xr:uid="{00000000-0005-0000-0000-000055010000}"/>
    <cellStyle name="Normal 5 3" xfId="332" xr:uid="{00000000-0005-0000-0000-000056010000}"/>
    <cellStyle name="Normal 5 4" xfId="343" xr:uid="{00000000-0005-0000-0000-000057010000}"/>
    <cellStyle name="Normal 5 5" xfId="349" xr:uid="{00000000-0005-0000-0000-000058010000}"/>
    <cellStyle name="Normal 6" xfId="3" xr:uid="{00000000-0005-0000-0000-000059010000}"/>
    <cellStyle name="Normal 6 2" xfId="170" xr:uid="{00000000-0005-0000-0000-00005A010000}"/>
    <cellStyle name="Normal 6 2 2" xfId="357" xr:uid="{00000000-0005-0000-0000-00005B010000}"/>
    <cellStyle name="Normal 6 3" xfId="203" xr:uid="{00000000-0005-0000-0000-00005C010000}"/>
    <cellStyle name="Normal 6 4" xfId="351" xr:uid="{00000000-0005-0000-0000-00005D010000}"/>
    <cellStyle name="Normal 7" xfId="23" xr:uid="{00000000-0005-0000-0000-00005E010000}"/>
    <cellStyle name="Normal 7 2" xfId="171" xr:uid="{00000000-0005-0000-0000-00005F010000}"/>
    <cellStyle name="Normal 7 2 2" xfId="333" xr:uid="{00000000-0005-0000-0000-000060010000}"/>
    <cellStyle name="Normal 7 2 3" xfId="354" xr:uid="{00000000-0005-0000-0000-000061010000}"/>
    <cellStyle name="Normal 7 3" xfId="198" xr:uid="{00000000-0005-0000-0000-000062010000}"/>
    <cellStyle name="Normal 8" xfId="20" xr:uid="{00000000-0005-0000-0000-000063010000}"/>
    <cellStyle name="Normal 8 2" xfId="172" xr:uid="{00000000-0005-0000-0000-000064010000}"/>
    <cellStyle name="Normal 8 3" xfId="197" xr:uid="{00000000-0005-0000-0000-000065010000}"/>
    <cellStyle name="Normal 9" xfId="32" xr:uid="{00000000-0005-0000-0000-000066010000}"/>
    <cellStyle name="Normal 9 2" xfId="173" xr:uid="{00000000-0005-0000-0000-000067010000}"/>
    <cellStyle name="Normal 9 3" xfId="191" xr:uid="{00000000-0005-0000-0000-000068010000}"/>
    <cellStyle name="Normal 9 4" xfId="196" xr:uid="{00000000-0005-0000-0000-000069010000}"/>
    <cellStyle name="Notas 2" xfId="174" xr:uid="{00000000-0005-0000-0000-00006A010000}"/>
    <cellStyle name="Notas 2 2" xfId="369" xr:uid="{00000000-0005-0000-0000-00006B010000}"/>
    <cellStyle name="Notas 2 2 2" xfId="370" xr:uid="{00000000-0005-0000-0000-00006C010000}"/>
    <cellStyle name="Notas 2 3" xfId="371" xr:uid="{00000000-0005-0000-0000-00006D010000}"/>
    <cellStyle name="Notas 3" xfId="175" xr:uid="{00000000-0005-0000-0000-00006E010000}"/>
    <cellStyle name="Notas 3 2" xfId="372" xr:uid="{00000000-0005-0000-0000-00006F010000}"/>
    <cellStyle name="Notas 4" xfId="334" xr:uid="{00000000-0005-0000-0000-000070010000}"/>
    <cellStyle name="Output" xfId="358" xr:uid="{00000000-0005-0000-0000-000071010000}"/>
    <cellStyle name="Porcentaje" xfId="2" builtinId="5"/>
    <cellStyle name="Porcentaje 2" xfId="22" xr:uid="{00000000-0005-0000-0000-000073010000}"/>
    <cellStyle name="Porcentaje 2 2" xfId="193" xr:uid="{00000000-0005-0000-0000-000074010000}"/>
    <cellStyle name="Porcentaje 2 3" xfId="346" xr:uid="{00000000-0005-0000-0000-000075010000}"/>
    <cellStyle name="Porcentaje 3" xfId="176" xr:uid="{00000000-0005-0000-0000-000076010000}"/>
    <cellStyle name="Porcentaje 3 2" xfId="335" xr:uid="{00000000-0005-0000-0000-000077010000}"/>
    <cellStyle name="Porcentaje 4" xfId="336" xr:uid="{00000000-0005-0000-0000-000078010000}"/>
    <cellStyle name="Porcentaje 4 2" xfId="356" xr:uid="{00000000-0005-0000-0000-000079010000}"/>
    <cellStyle name="Porcentaje 5" xfId="206" xr:uid="{00000000-0005-0000-0000-00007A010000}"/>
    <cellStyle name="Porcentaje 5 2" xfId="345" xr:uid="{00000000-0005-0000-0000-00007B010000}"/>
    <cellStyle name="Porcentaje 6" xfId="340" xr:uid="{00000000-0005-0000-0000-00007C010000}"/>
    <cellStyle name="Porcentual 2" xfId="19" xr:uid="{00000000-0005-0000-0000-00007D010000}"/>
    <cellStyle name="Porcentual 2 2" xfId="178" xr:uid="{00000000-0005-0000-0000-00007E010000}"/>
    <cellStyle name="Porcentual 2 3" xfId="177" xr:uid="{00000000-0005-0000-0000-00007F010000}"/>
    <cellStyle name="Porcentual 2 3 2" xfId="398" xr:uid="{00000000-0005-0000-0000-000080010000}"/>
    <cellStyle name="Porcentual 3" xfId="8" xr:uid="{00000000-0005-0000-0000-000081010000}"/>
    <cellStyle name="Porcentual 3 2" xfId="337" xr:uid="{00000000-0005-0000-0000-000082010000}"/>
    <cellStyle name="Porcentual 3 2 2" xfId="338" xr:uid="{00000000-0005-0000-0000-000083010000}"/>
    <cellStyle name="Porcentual 4" xfId="10" xr:uid="{00000000-0005-0000-0000-000084010000}"/>
    <cellStyle name="Porcentual 4 2" xfId="179" xr:uid="{00000000-0005-0000-0000-000085010000}"/>
    <cellStyle name="Porcentual 5" xfId="180" xr:uid="{00000000-0005-0000-0000-000086010000}"/>
    <cellStyle name="Porcentual 6" xfId="181" xr:uid="{00000000-0005-0000-0000-000087010000}"/>
    <cellStyle name="Saldos" xfId="182" xr:uid="{00000000-0005-0000-0000-000088010000}"/>
    <cellStyle name="Salida 2" xfId="183" xr:uid="{00000000-0005-0000-0000-000089010000}"/>
    <cellStyle name="Texto de advertencia 2" xfId="184" xr:uid="{00000000-0005-0000-0000-00008A010000}"/>
    <cellStyle name="Texto explicativo 2" xfId="185" xr:uid="{00000000-0005-0000-0000-00008B010000}"/>
    <cellStyle name="Title" xfId="397" xr:uid="{00000000-0005-0000-0000-00008C010000}"/>
    <cellStyle name="Título 1 2" xfId="186" xr:uid="{00000000-0005-0000-0000-00008D010000}"/>
    <cellStyle name="Título 2 2" xfId="187" xr:uid="{00000000-0005-0000-0000-00008E010000}"/>
    <cellStyle name="Título 3 2" xfId="188" xr:uid="{00000000-0005-0000-0000-00008F010000}"/>
    <cellStyle name="Total 2" xfId="189" xr:uid="{00000000-0005-0000-0000-000090010000}"/>
  </cellStyles>
  <dxfs count="0"/>
  <tableStyles count="0" defaultTableStyle="TableStyleMedium2" defaultPivotStyle="PivotStyleLight16"/>
  <colors>
    <mruColors>
      <color rgb="FF01939E"/>
      <color rgb="FF6C0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perez\AppData\Local\Microsoft\Windows\INetCache\Content.Outlook\0Y4VMJ54\EF%20QC%20Consolidados%20DIC%2024%20definitivos.xlsx" TargetMode="External"/><Relationship Id="rId1" Type="http://schemas.openxmlformats.org/officeDocument/2006/relationships/externalLinkPath" Target="/Users/juperez/AppData/Local/Microsoft/Windows/INetCache/Content.Outlook/0Y4VMJ54/EF%20QC%20Consolidados%20DIC%2024%20definit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 C"/>
      <sheetName val="E R C"/>
      <sheetName val="ER T 2024"/>
      <sheetName val="ER T 2023"/>
      <sheetName val="ER Comp4T "/>
    </sheetNames>
    <sheetDataSet>
      <sheetData sheetId="0" refreshError="1">
        <row r="6">
          <cell r="J6">
            <v>42178145725.747597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2"/>
  <sheetViews>
    <sheetView tabSelected="1" zoomScale="105" zoomScaleNormal="85" workbookViewId="0">
      <selection activeCell="K14" sqref="K14"/>
    </sheetView>
  </sheetViews>
  <sheetFormatPr baseColWidth="10" defaultColWidth="11.453125" defaultRowHeight="14.5" x14ac:dyDescent="0.35"/>
  <cols>
    <col min="1" max="1" width="33.453125" style="4" bestFit="1" customWidth="1"/>
    <col min="2" max="2" width="13.1796875" style="4" customWidth="1"/>
    <col min="3" max="3" width="13" style="4" customWidth="1"/>
    <col min="4" max="4" width="12.81640625" style="4" customWidth="1"/>
    <col min="5" max="5" width="12.453125" style="4" customWidth="1"/>
    <col min="6" max="9" width="12.26953125" style="4" customWidth="1"/>
    <col min="10" max="10" width="11.7265625" style="4" customWidth="1"/>
    <col min="11" max="11" width="12.26953125" style="4" customWidth="1"/>
    <col min="12" max="12" width="12.54296875" style="4" customWidth="1"/>
    <col min="13" max="13" width="14.26953125" style="4" customWidth="1"/>
    <col min="14" max="25" width="12.453125" style="4" customWidth="1"/>
    <col min="26" max="27" width="13" style="4" customWidth="1"/>
    <col min="28" max="29" width="12.81640625" style="4" customWidth="1"/>
    <col min="30" max="30" width="12.7265625" style="4" customWidth="1"/>
    <col min="31" max="42" width="13" style="4" customWidth="1"/>
    <col min="43" max="48" width="11.453125" style="4" customWidth="1"/>
    <col min="49" max="49" width="11.453125" style="4"/>
    <col min="50" max="50" width="11.453125" style="4" customWidth="1"/>
    <col min="51" max="51" width="13.453125" style="4" bestFit="1" customWidth="1"/>
    <col min="52" max="16384" width="11.453125" style="4"/>
  </cols>
  <sheetData>
    <row r="1" spans="1:67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"/>
    </row>
    <row r="2" spans="1:67" s="2" customFormat="1" ht="19.5" customHeight="1" x14ac:dyDescent="0.3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</row>
    <row r="3" spans="1:67" x14ac:dyDescent="0.35">
      <c r="A3" s="5" t="s">
        <v>2</v>
      </c>
      <c r="B3" s="9">
        <v>2025</v>
      </c>
      <c r="C3" s="9" t="s">
        <v>82</v>
      </c>
      <c r="D3" s="9" t="s">
        <v>3</v>
      </c>
      <c r="E3" s="9" t="s">
        <v>4</v>
      </c>
      <c r="F3" s="9" t="s">
        <v>5</v>
      </c>
      <c r="G3" s="9">
        <v>2024</v>
      </c>
      <c r="H3" s="9" t="s">
        <v>6</v>
      </c>
      <c r="I3" s="9" t="s">
        <v>7</v>
      </c>
      <c r="J3" s="9" t="s">
        <v>8</v>
      </c>
      <c r="K3" s="9" t="s">
        <v>9</v>
      </c>
      <c r="L3" s="9">
        <v>2023</v>
      </c>
      <c r="M3" s="9" t="s">
        <v>10</v>
      </c>
      <c r="N3" s="9" t="s">
        <v>11</v>
      </c>
      <c r="O3" s="9" t="s">
        <v>12</v>
      </c>
      <c r="P3" s="9" t="s">
        <v>13</v>
      </c>
      <c r="Q3" s="9">
        <v>2022</v>
      </c>
      <c r="R3" s="9" t="s">
        <v>14</v>
      </c>
      <c r="S3" s="9" t="s">
        <v>15</v>
      </c>
      <c r="T3" s="9" t="s">
        <v>16</v>
      </c>
      <c r="U3" s="9" t="s">
        <v>17</v>
      </c>
      <c r="V3" s="9">
        <v>2021</v>
      </c>
      <c r="W3" s="9" t="s">
        <v>18</v>
      </c>
      <c r="X3" s="9" t="s">
        <v>19</v>
      </c>
      <c r="Y3" s="9" t="s">
        <v>20</v>
      </c>
      <c r="Z3" s="9" t="s">
        <v>21</v>
      </c>
      <c r="AA3" s="9">
        <v>2020</v>
      </c>
      <c r="AB3" s="9" t="s">
        <v>22</v>
      </c>
      <c r="AC3" s="9" t="s">
        <v>23</v>
      </c>
      <c r="AD3" s="9" t="s">
        <v>24</v>
      </c>
      <c r="AE3" s="9" t="s">
        <v>25</v>
      </c>
      <c r="AF3" s="9">
        <v>2019</v>
      </c>
      <c r="AG3" s="9" t="s">
        <v>26</v>
      </c>
      <c r="AH3" s="9" t="s">
        <v>27</v>
      </c>
      <c r="AI3" s="9" t="s">
        <v>28</v>
      </c>
      <c r="AJ3" s="9" t="s">
        <v>29</v>
      </c>
      <c r="AK3" s="9">
        <v>2018</v>
      </c>
      <c r="AL3" s="9" t="s">
        <v>30</v>
      </c>
      <c r="AM3" s="9" t="s">
        <v>31</v>
      </c>
      <c r="AN3" s="9" t="s">
        <v>32</v>
      </c>
      <c r="AO3" s="9" t="s">
        <v>33</v>
      </c>
      <c r="AP3" s="9">
        <v>2017</v>
      </c>
      <c r="AQ3" s="9" t="s">
        <v>34</v>
      </c>
      <c r="AR3" s="9" t="s">
        <v>35</v>
      </c>
      <c r="AS3" s="9" t="s">
        <v>36</v>
      </c>
      <c r="AT3" s="9" t="s">
        <v>37</v>
      </c>
      <c r="AU3" s="9">
        <v>2016</v>
      </c>
      <c r="AV3" s="9" t="s">
        <v>38</v>
      </c>
      <c r="AW3" s="9" t="s">
        <v>39</v>
      </c>
      <c r="AX3" s="9" t="s">
        <v>40</v>
      </c>
      <c r="AY3" s="9" t="s">
        <v>41</v>
      </c>
      <c r="AZ3" s="9">
        <v>2015</v>
      </c>
      <c r="BA3" s="9" t="s">
        <v>42</v>
      </c>
      <c r="BB3" s="9" t="s">
        <v>43</v>
      </c>
      <c r="BC3" s="9" t="s">
        <v>44</v>
      </c>
      <c r="BD3" s="9" t="s">
        <v>45</v>
      </c>
      <c r="BE3" s="9">
        <v>2014</v>
      </c>
      <c r="BF3" s="9" t="s">
        <v>46</v>
      </c>
      <c r="BG3" s="9" t="s">
        <v>47</v>
      </c>
      <c r="BH3" s="9" t="s">
        <v>48</v>
      </c>
      <c r="BI3" s="9" t="s">
        <v>49</v>
      </c>
      <c r="BJ3" s="9">
        <v>2013</v>
      </c>
      <c r="BK3" s="9" t="s">
        <v>50</v>
      </c>
      <c r="BL3" s="9" t="s">
        <v>51</v>
      </c>
      <c r="BM3" s="9" t="s">
        <v>52</v>
      </c>
      <c r="BN3" s="9" t="s">
        <v>53</v>
      </c>
    </row>
    <row r="4" spans="1:67" x14ac:dyDescent="0.35">
      <c r="A4" s="1" t="s">
        <v>54</v>
      </c>
      <c r="B4" s="6">
        <v>75804.112025899318</v>
      </c>
      <c r="C4" s="6">
        <v>22232.611377719579</v>
      </c>
      <c r="D4" s="6">
        <v>17335.375643321117</v>
      </c>
      <c r="E4" s="6">
        <v>17414.371497609853</v>
      </c>
      <c r="F4" s="6">
        <v>18821.753507248766</v>
      </c>
      <c r="G4" s="6">
        <v>69276.092937109745</v>
      </c>
      <c r="H4" s="22">
        <v>20897</v>
      </c>
      <c r="I4" s="22">
        <v>16151</v>
      </c>
      <c r="J4" s="22">
        <v>15424</v>
      </c>
      <c r="K4" s="19">
        <v>16803.657173036016</v>
      </c>
      <c r="L4" s="6">
        <v>53725.801861639367</v>
      </c>
      <c r="M4" s="19">
        <v>16402</v>
      </c>
      <c r="N4" s="19">
        <v>13035.60783623781</v>
      </c>
      <c r="O4" s="19">
        <v>12048.126402687278</v>
      </c>
      <c r="P4" s="19">
        <v>12240.502328491839</v>
      </c>
      <c r="Q4" s="6">
        <v>42035.726784226157</v>
      </c>
      <c r="R4" s="19">
        <v>12424.346757946121</v>
      </c>
      <c r="S4" s="19">
        <v>10114.645961215523</v>
      </c>
      <c r="T4" s="19">
        <v>9701.0174380449516</v>
      </c>
      <c r="U4" s="20">
        <v>9795.7166270195612</v>
      </c>
      <c r="V4" s="6">
        <v>38224.752609990806</v>
      </c>
      <c r="W4" s="15">
        <v>10601.220761666258</v>
      </c>
      <c r="X4" s="15">
        <v>8839.5534186537261</v>
      </c>
      <c r="Y4" s="15">
        <v>9079</v>
      </c>
      <c r="Z4" s="15">
        <v>9704.978429670824</v>
      </c>
      <c r="AA4" s="6">
        <v>35946.672298421065</v>
      </c>
      <c r="AB4" s="15">
        <v>10672.433119431316</v>
      </c>
      <c r="AC4" s="15">
        <v>8610.0405991762618</v>
      </c>
      <c r="AD4" s="15">
        <v>7071.6721438122104</v>
      </c>
      <c r="AE4" s="15">
        <v>9592.526436001277</v>
      </c>
      <c r="AF4" s="6">
        <v>36157.931356884554</v>
      </c>
      <c r="AG4" s="15">
        <v>10928.157651466252</v>
      </c>
      <c r="AH4" s="10">
        <v>8605.6601103570592</v>
      </c>
      <c r="AI4" s="10">
        <v>8247.151847444884</v>
      </c>
      <c r="AJ4" s="10">
        <v>8376.9617476163603</v>
      </c>
      <c r="AK4" s="6">
        <v>34495</v>
      </c>
      <c r="AL4" s="10">
        <v>9797</v>
      </c>
      <c r="AM4" s="10">
        <v>7724.7381356249298</v>
      </c>
      <c r="AN4" s="10">
        <v>7927.5450667882496</v>
      </c>
      <c r="AO4" s="10">
        <v>9045.9382784909394</v>
      </c>
      <c r="AP4" s="6">
        <v>33819.940707025336</v>
      </c>
      <c r="AQ4" s="10">
        <v>9596.0451092310104</v>
      </c>
      <c r="AR4" s="10">
        <v>7430.9931780467195</v>
      </c>
      <c r="AS4" s="10">
        <v>7506.2723633988398</v>
      </c>
      <c r="AT4" s="10">
        <v>9286.6300563487694</v>
      </c>
      <c r="AU4" s="6">
        <f>SUM(AV4:AY4)</f>
        <v>30189.526471540805</v>
      </c>
      <c r="AV4" s="10">
        <v>9231.4712823721802</v>
      </c>
      <c r="AW4" s="10">
        <v>7597.6041280056597</v>
      </c>
      <c r="AX4" s="10">
        <v>7017.3801238124697</v>
      </c>
      <c r="AY4" s="10">
        <v>6343.0709373504997</v>
      </c>
      <c r="AZ4" s="7">
        <v>19856.339272325939</v>
      </c>
      <c r="BA4" s="10">
        <v>5885.1021613007397</v>
      </c>
      <c r="BB4" s="10">
        <v>4421.1721005549698</v>
      </c>
      <c r="BC4" s="10">
        <v>4713.75854332567</v>
      </c>
      <c r="BD4" s="10">
        <v>4836.30646714456</v>
      </c>
      <c r="BE4" s="7">
        <v>17340.423097832267</v>
      </c>
      <c r="BF4" s="10">
        <v>4893.55579190143</v>
      </c>
      <c r="BG4" s="10">
        <v>3836.5332321108381</v>
      </c>
      <c r="BH4" s="10">
        <v>3952.0680278200002</v>
      </c>
      <c r="BI4" s="10">
        <v>4658.2660459999997</v>
      </c>
      <c r="BJ4" s="7">
        <v>15226.078712999999</v>
      </c>
      <c r="BK4" s="10">
        <v>4353.2197486499499</v>
      </c>
      <c r="BL4" s="10">
        <v>3265.1566867658289</v>
      </c>
      <c r="BM4" s="10">
        <v>3567.1252745842189</v>
      </c>
      <c r="BN4" s="10">
        <v>4040.5770029999999</v>
      </c>
    </row>
    <row r="5" spans="1:67" x14ac:dyDescent="0.35">
      <c r="A5" s="2" t="s">
        <v>55</v>
      </c>
      <c r="B5" s="6">
        <v>75681.209602140298</v>
      </c>
      <c r="C5" s="6">
        <v>22216.380825620578</v>
      </c>
      <c r="D5" s="6">
        <v>17342.040014036189</v>
      </c>
      <c r="E5" s="6">
        <v>17395.730921528873</v>
      </c>
      <c r="F5" s="6">
        <v>18727.057840954654</v>
      </c>
      <c r="G5" s="6">
        <v>69201.769123710736</v>
      </c>
      <c r="H5" s="22">
        <v>20883</v>
      </c>
      <c r="I5" s="22">
        <v>16135</v>
      </c>
      <c r="J5" s="23">
        <v>15398</v>
      </c>
      <c r="K5" s="19">
        <v>16785.563313332335</v>
      </c>
      <c r="L5" s="6">
        <v>53596.888148954036</v>
      </c>
      <c r="M5" s="19">
        <v>16402</v>
      </c>
      <c r="N5" s="19">
        <v>13021.284244902037</v>
      </c>
      <c r="O5" s="19">
        <v>11986.361740728065</v>
      </c>
      <c r="P5" s="19">
        <v>12186.935517042948</v>
      </c>
      <c r="Q5" s="6">
        <v>41457.516789000671</v>
      </c>
      <c r="R5" s="19">
        <v>12304.702446241823</v>
      </c>
      <c r="S5" s="19">
        <v>9983.0203053717414</v>
      </c>
      <c r="T5" s="19">
        <v>9582.5406455588127</v>
      </c>
      <c r="U5" s="20">
        <v>9587.253391828297</v>
      </c>
      <c r="V5" s="6">
        <v>37922.999810168185</v>
      </c>
      <c r="W5" s="15">
        <v>10524.440897066122</v>
      </c>
      <c r="X5" s="15">
        <v>8779.2506209995045</v>
      </c>
      <c r="Y5" s="15">
        <v>9002</v>
      </c>
      <c r="Z5" s="15">
        <v>9617.3082921025598</v>
      </c>
      <c r="AA5" s="6">
        <v>35565.829950777072</v>
      </c>
      <c r="AB5" s="16">
        <v>10601.756744612478</v>
      </c>
      <c r="AC5" s="16">
        <v>8535.2677800750589</v>
      </c>
      <c r="AD5" s="16">
        <v>7005.9514797922693</v>
      </c>
      <c r="AE5" s="15">
        <v>9422.8539462972712</v>
      </c>
      <c r="AF5" s="6">
        <v>35952.762617850247</v>
      </c>
      <c r="AG5" s="15">
        <v>10880.188903070311</v>
      </c>
      <c r="AH5" s="10">
        <v>8545.6611138129447</v>
      </c>
      <c r="AI5" s="10">
        <v>8186.9762188061659</v>
      </c>
      <c r="AJ5" s="10">
        <v>8339.9363821608295</v>
      </c>
      <c r="AK5" s="6">
        <v>34183</v>
      </c>
      <c r="AL5" s="10">
        <v>9753</v>
      </c>
      <c r="AM5" s="10">
        <v>7694.4014726062851</v>
      </c>
      <c r="AN5" s="10">
        <v>7853.8348094570783</v>
      </c>
      <c r="AO5" s="10">
        <v>8882.2400949269122</v>
      </c>
      <c r="AP5" s="6">
        <v>33603.988028772321</v>
      </c>
      <c r="AQ5" s="10">
        <v>9516.6557709017889</v>
      </c>
      <c r="AR5" s="10">
        <v>7353.7380714169503</v>
      </c>
      <c r="AS5" s="10">
        <v>7468.927344558464</v>
      </c>
      <c r="AT5" s="10">
        <v>9264.6668418951194</v>
      </c>
      <c r="AU5" s="6">
        <f t="shared" ref="AU5:AU14" si="0">SUM(AV5:AY5)</f>
        <v>30086.327892940808</v>
      </c>
      <c r="AV5" s="10">
        <v>9231.4712823721802</v>
      </c>
      <c r="AW5" s="10">
        <v>7597.6041280056597</v>
      </c>
      <c r="AX5" s="10">
        <v>6931.0163922124693</v>
      </c>
      <c r="AY5" s="10">
        <v>6326.2360903504996</v>
      </c>
      <c r="AZ5" s="7">
        <v>19852.027097325939</v>
      </c>
      <c r="BA5" s="10">
        <v>5880.7899863007397</v>
      </c>
      <c r="BB5" s="10">
        <v>4421.1721005549698</v>
      </c>
      <c r="BC5" s="10">
        <v>4713.75854332567</v>
      </c>
      <c r="BD5" s="10">
        <v>4836.30646714456</v>
      </c>
      <c r="BE5" s="7">
        <v>17336.737747832267</v>
      </c>
      <c r="BF5" s="10">
        <v>4889.8704419014302</v>
      </c>
      <c r="BG5" s="10">
        <v>3836.5332321108381</v>
      </c>
      <c r="BH5" s="10">
        <v>3952.0680278200002</v>
      </c>
      <c r="BI5" s="10">
        <v>4658.2660459999997</v>
      </c>
      <c r="BJ5" s="7">
        <v>15121.227477999999</v>
      </c>
      <c r="BK5" s="10">
        <v>4248.3685136499498</v>
      </c>
      <c r="BL5" s="10">
        <v>3262.9325417658288</v>
      </c>
      <c r="BM5" s="10">
        <v>3567.1252745842189</v>
      </c>
      <c r="BN5" s="10">
        <v>4042.801148</v>
      </c>
    </row>
    <row r="6" spans="1:67" x14ac:dyDescent="0.35">
      <c r="A6" s="1" t="s">
        <v>56</v>
      </c>
      <c r="B6" s="6">
        <v>69323.165356326324</v>
      </c>
      <c r="C6" s="6">
        <v>18022.323453929734</v>
      </c>
      <c r="D6" s="6">
        <v>17802.402164310559</v>
      </c>
      <c r="E6" s="6">
        <v>16665.618832688258</v>
      </c>
      <c r="F6" s="6">
        <v>16832.820905397773</v>
      </c>
      <c r="G6" s="6">
        <v>61292.607435662139</v>
      </c>
      <c r="H6" s="22">
        <v>16510</v>
      </c>
      <c r="I6" s="22">
        <v>15321</v>
      </c>
      <c r="J6" s="22">
        <v>15069</v>
      </c>
      <c r="K6" s="19">
        <v>14292.671936527107</v>
      </c>
      <c r="L6" s="6">
        <v>49591.463309379949</v>
      </c>
      <c r="M6" s="19">
        <v>14030</v>
      </c>
      <c r="N6" s="19">
        <v>12755.70881991185</v>
      </c>
      <c r="O6" s="19">
        <v>11688.519385878042</v>
      </c>
      <c r="P6" s="19">
        <v>11117.40969411987</v>
      </c>
      <c r="Q6" s="6">
        <v>39968.919604198651</v>
      </c>
      <c r="R6" s="19">
        <v>10724.456823293653</v>
      </c>
      <c r="S6" s="19">
        <v>10057.800625873988</v>
      </c>
      <c r="T6" s="19">
        <v>9895.1779931329202</v>
      </c>
      <c r="U6" s="20">
        <v>9291.4841618980845</v>
      </c>
      <c r="V6" s="6">
        <v>36067.356812106664</v>
      </c>
      <c r="W6" s="15">
        <v>9184.2411370838163</v>
      </c>
      <c r="X6" s="15">
        <v>9086.9863691465398</v>
      </c>
      <c r="Y6" s="15">
        <v>9188</v>
      </c>
      <c r="Z6" s="15">
        <v>8608.1293058763076</v>
      </c>
      <c r="AA6" s="6">
        <v>36778.686339135413</v>
      </c>
      <c r="AB6" s="15">
        <v>9410.7594221863328</v>
      </c>
      <c r="AC6" s="15">
        <v>9108.3756904387374</v>
      </c>
      <c r="AD6" s="15">
        <v>8794.6888183424599</v>
      </c>
      <c r="AE6" s="15">
        <v>9464.862408167879</v>
      </c>
      <c r="AF6" s="6">
        <v>35278.577446943927</v>
      </c>
      <c r="AG6" s="15">
        <v>9598.6201014150192</v>
      </c>
      <c r="AH6" s="10">
        <v>8843.880806097708</v>
      </c>
      <c r="AI6" s="10">
        <v>8731.0834464120853</v>
      </c>
      <c r="AJ6" s="10">
        <v>8104.9930930191167</v>
      </c>
      <c r="AK6" s="6">
        <v>31810</v>
      </c>
      <c r="AL6" s="10">
        <v>8565</v>
      </c>
      <c r="AM6" s="10">
        <v>7822.469480650806</v>
      </c>
      <c r="AN6" s="10">
        <v>7747.393828982963</v>
      </c>
      <c r="AO6" s="10">
        <v>7674.6885818997125</v>
      </c>
      <c r="AP6" s="6">
        <v>28667.733477907866</v>
      </c>
      <c r="AQ6" s="10">
        <v>8043.8131930119089</v>
      </c>
      <c r="AR6" s="10">
        <v>7055.2222971895926</v>
      </c>
      <c r="AS6" s="10">
        <v>6862.7159662890963</v>
      </c>
      <c r="AT6" s="10">
        <v>6705.9820214172696</v>
      </c>
      <c r="AU6" s="6">
        <f>SUM(AV6:AY6)</f>
        <v>23824.598253620839</v>
      </c>
      <c r="AV6" s="10">
        <v>6852.5832174379002</v>
      </c>
      <c r="AW6" s="10">
        <v>6065.7702221829395</v>
      </c>
      <c r="AX6" s="10">
        <v>5888.1338050000004</v>
      </c>
      <c r="AY6" s="10">
        <v>5018.1110090000002</v>
      </c>
      <c r="AZ6" s="7">
        <v>17064.897773400662</v>
      </c>
      <c r="BA6" s="10">
        <v>4648.9839838787502</v>
      </c>
      <c r="BB6" s="10">
        <v>4197.3777446916811</v>
      </c>
      <c r="BC6" s="10">
        <v>4217.6884552515503</v>
      </c>
      <c r="BD6" s="10">
        <v>4000.8475895786801</v>
      </c>
      <c r="BE6" s="7">
        <v>15356.012463909792</v>
      </c>
      <c r="BF6" s="10">
        <v>4171.2085205965823</v>
      </c>
      <c r="BG6" s="10">
        <v>3829.4213741932108</v>
      </c>
      <c r="BH6" s="10">
        <v>3677.2454181200001</v>
      </c>
      <c r="BI6" s="10">
        <v>3678.1371509999999</v>
      </c>
      <c r="BJ6" s="7">
        <v>13557.557531999999</v>
      </c>
      <c r="BK6" s="10">
        <v>3542.8210256239208</v>
      </c>
      <c r="BL6" s="10">
        <v>3376.8920151193893</v>
      </c>
      <c r="BM6" s="10">
        <v>3351.8300112566881</v>
      </c>
      <c r="BN6" s="10">
        <v>3286.0144799999998</v>
      </c>
    </row>
    <row r="7" spans="1:67" x14ac:dyDescent="0.35">
      <c r="A7" s="1" t="s">
        <v>57</v>
      </c>
      <c r="B7" s="6">
        <v>17491.296426144294</v>
      </c>
      <c r="C7" s="6">
        <v>4890.7419828401098</v>
      </c>
      <c r="D7" s="6">
        <v>4252.6958244564557</v>
      </c>
      <c r="E7" s="6">
        <v>4195.6305656543045</v>
      </c>
      <c r="F7" s="6">
        <v>4152.228053193423</v>
      </c>
      <c r="G7" s="6">
        <v>15204.779216030007</v>
      </c>
      <c r="H7" s="22">
        <v>4436</v>
      </c>
      <c r="I7" s="22">
        <v>3661</v>
      </c>
      <c r="J7" s="22">
        <v>3532</v>
      </c>
      <c r="K7" s="19">
        <v>3576.7709442824626</v>
      </c>
      <c r="L7" s="6">
        <v>11935.870297110634</v>
      </c>
      <c r="M7" s="19">
        <v>3507</v>
      </c>
      <c r="N7" s="19">
        <v>2856.6747865634402</v>
      </c>
      <c r="O7" s="19">
        <v>2703.7517220254449</v>
      </c>
      <c r="P7" s="19">
        <v>2868.919693023634</v>
      </c>
      <c r="Q7" s="6">
        <v>9453.5026471509991</v>
      </c>
      <c r="R7" s="19">
        <v>2667.3542782942768</v>
      </c>
      <c r="S7" s="19">
        <v>2278.5447768261229</v>
      </c>
      <c r="T7" s="19">
        <v>2207.894432162801</v>
      </c>
      <c r="U7" s="20">
        <v>2299.7091598677989</v>
      </c>
      <c r="V7" s="6">
        <v>8831.0642742661257</v>
      </c>
      <c r="W7" s="15">
        <v>2376.47698905165</v>
      </c>
      <c r="X7" s="15">
        <v>2089.9767501246101</v>
      </c>
      <c r="Y7" s="15">
        <v>2133</v>
      </c>
      <c r="Z7" s="15">
        <v>2231.6105350898652</v>
      </c>
      <c r="AA7" s="6">
        <v>7791.3828063002093</v>
      </c>
      <c r="AB7" s="15">
        <v>2114.8636380435223</v>
      </c>
      <c r="AC7" s="15">
        <v>1941.9521318877942</v>
      </c>
      <c r="AD7" s="15">
        <v>1624.1071313807688</v>
      </c>
      <c r="AE7" s="15">
        <v>2110.459904988124</v>
      </c>
      <c r="AF7" s="6">
        <v>7779.7496887554862</v>
      </c>
      <c r="AG7" s="15">
        <v>2288.060879614191</v>
      </c>
      <c r="AH7" s="10">
        <v>1869.2354491548999</v>
      </c>
      <c r="AI7" s="10">
        <v>1774.0087466098362</v>
      </c>
      <c r="AJ7" s="10">
        <v>1848.44461337656</v>
      </c>
      <c r="AK7" s="6">
        <v>7464</v>
      </c>
      <c r="AL7" s="10">
        <v>2031</v>
      </c>
      <c r="AM7" s="10">
        <v>1626.0083039383021</v>
      </c>
      <c r="AN7" s="10">
        <v>1785.1971806379011</v>
      </c>
      <c r="AO7" s="10">
        <v>2021.5587002609579</v>
      </c>
      <c r="AP7" s="6">
        <v>7850.7656348199289</v>
      </c>
      <c r="AQ7" s="10">
        <v>2139.392975600359</v>
      </c>
      <c r="AR7" s="10">
        <v>1757.4721976944429</v>
      </c>
      <c r="AS7" s="10">
        <v>1905.1865945631271</v>
      </c>
      <c r="AT7" s="10">
        <v>2048.7138669619999</v>
      </c>
      <c r="AU7" s="6">
        <f t="shared" si="0"/>
        <v>7256.6055792858897</v>
      </c>
      <c r="AV7" s="10">
        <v>2288.0351730619518</v>
      </c>
      <c r="AW7" s="10">
        <v>1896.6614240492772</v>
      </c>
      <c r="AX7" s="10">
        <v>1694.327045881229</v>
      </c>
      <c r="AY7" s="10">
        <v>1377.5819362934312</v>
      </c>
      <c r="AZ7" s="7">
        <v>4517.6671736747403</v>
      </c>
      <c r="BA7" s="10">
        <v>1385.8844558015987</v>
      </c>
      <c r="BB7" s="10">
        <v>1003.5711834731413</v>
      </c>
      <c r="BC7" s="10">
        <v>1056.3604347074702</v>
      </c>
      <c r="BD7" s="10">
        <v>1071.8510996925302</v>
      </c>
      <c r="BE7" s="7">
        <v>4143.1943873642085</v>
      </c>
      <c r="BF7" s="10">
        <v>1243.2482869091968</v>
      </c>
      <c r="BG7" s="10">
        <v>888.53785526501179</v>
      </c>
      <c r="BH7" s="10">
        <v>959.28054419</v>
      </c>
      <c r="BI7" s="10">
        <v>1052.1277009999999</v>
      </c>
      <c r="BJ7" s="7">
        <v>3554.2661479999997</v>
      </c>
      <c r="BK7" s="10">
        <v>1061.871652192011</v>
      </c>
      <c r="BL7" s="10">
        <v>735.88150902318364</v>
      </c>
      <c r="BM7" s="10">
        <v>847.27681478480508</v>
      </c>
      <c r="BN7" s="10">
        <v>909.23617200000001</v>
      </c>
    </row>
    <row r="8" spans="1:67" x14ac:dyDescent="0.35">
      <c r="A8" s="1" t="s">
        <v>58</v>
      </c>
      <c r="B8" s="6">
        <v>45557.94997623891</v>
      </c>
      <c r="C8" s="6">
        <v>13878.382941483876</v>
      </c>
      <c r="D8" s="6">
        <v>11110.626870104352</v>
      </c>
      <c r="E8" s="6">
        <v>10514.298838237662</v>
      </c>
      <c r="F8" s="6">
        <v>10054.641326413015</v>
      </c>
      <c r="G8" s="6">
        <v>40513.828700636601</v>
      </c>
      <c r="H8" s="22">
        <v>10903</v>
      </c>
      <c r="I8" s="22">
        <v>10601</v>
      </c>
      <c r="J8" s="22">
        <v>9900</v>
      </c>
      <c r="K8" s="19">
        <v>9156.2010704405911</v>
      </c>
      <c r="L8" s="6">
        <v>35173.983707510437</v>
      </c>
      <c r="M8" s="19">
        <v>9917</v>
      </c>
      <c r="N8" s="19">
        <v>9129.3088797548717</v>
      </c>
      <c r="O8" s="19">
        <v>8406.737257977642</v>
      </c>
      <c r="P8" s="19">
        <v>7721.0126847593783</v>
      </c>
      <c r="Q8" s="6">
        <v>28194.001709771925</v>
      </c>
      <c r="R8" s="19">
        <v>8155.3104171834721</v>
      </c>
      <c r="S8" s="19">
        <v>7185.5056959883532</v>
      </c>
      <c r="T8" s="19">
        <v>6734.8361796101035</v>
      </c>
      <c r="U8" s="20">
        <v>6118.3494169899941</v>
      </c>
      <c r="V8" s="6">
        <v>23436.537703349481</v>
      </c>
      <c r="W8" s="15">
        <v>6425.7418912799385</v>
      </c>
      <c r="X8" s="15">
        <v>6007.1616856252012</v>
      </c>
      <c r="Y8" s="15">
        <v>5899</v>
      </c>
      <c r="Z8" s="15">
        <v>5104.6341264443417</v>
      </c>
      <c r="AA8" s="6">
        <v>19210.305697436699</v>
      </c>
      <c r="AB8" s="15">
        <v>5519.4870017908415</v>
      </c>
      <c r="AC8" s="15">
        <v>4815.259101455099</v>
      </c>
      <c r="AD8" s="15">
        <v>3889.4990235991827</v>
      </c>
      <c r="AE8" s="15">
        <v>4986.060570591575</v>
      </c>
      <c r="AF8" s="6">
        <v>21105.351269244289</v>
      </c>
      <c r="AG8" s="15">
        <v>5599.006455253113</v>
      </c>
      <c r="AH8" s="10">
        <v>5314.2724900324101</v>
      </c>
      <c r="AI8" s="10">
        <v>5222.2030938251974</v>
      </c>
      <c r="AJ8" s="10">
        <v>4969.8692301335705</v>
      </c>
      <c r="AK8" s="6">
        <v>21048</v>
      </c>
      <c r="AL8" s="10">
        <v>5336</v>
      </c>
      <c r="AM8" s="10">
        <v>5629.1686046694203</v>
      </c>
      <c r="AN8" s="10">
        <v>5223.2080919289901</v>
      </c>
      <c r="AO8" s="10">
        <v>4859.0056837933998</v>
      </c>
      <c r="AP8" s="6">
        <v>19183.573927372319</v>
      </c>
      <c r="AQ8" s="10">
        <v>5145.1164321135002</v>
      </c>
      <c r="AR8" s="10">
        <v>4877.4226127892398</v>
      </c>
      <c r="AS8" s="10">
        <v>4699.1185573032099</v>
      </c>
      <c r="AT8" s="10">
        <v>4461.9163251663704</v>
      </c>
      <c r="AU8" s="6">
        <f>SUM(AV8:AY8)</f>
        <v>14710.247823397192</v>
      </c>
      <c r="AV8" s="10">
        <v>4601.6359571676503</v>
      </c>
      <c r="AW8" s="10">
        <v>3875.2772572295398</v>
      </c>
      <c r="AX8" s="10">
        <v>3233.7583519999998</v>
      </c>
      <c r="AY8" s="10">
        <v>2999.5762570000002</v>
      </c>
      <c r="AZ8" s="7">
        <v>11747.33032682918</v>
      </c>
      <c r="BA8" s="10">
        <v>3355.56155486746</v>
      </c>
      <c r="BB8" s="10">
        <v>2960.5491227717298</v>
      </c>
      <c r="BC8" s="10">
        <v>2847.6034713786298</v>
      </c>
      <c r="BD8" s="10">
        <v>2583.6161778113601</v>
      </c>
      <c r="BE8" s="7">
        <v>10674.393045819077</v>
      </c>
      <c r="BF8" s="10">
        <v>3017.2793746643601</v>
      </c>
      <c r="BG8" s="10">
        <v>2754.6692380547174</v>
      </c>
      <c r="BH8" s="10">
        <v>2528.0363372299998</v>
      </c>
      <c r="BI8" s="10">
        <v>2374.4080958700001</v>
      </c>
      <c r="BJ8" s="7">
        <v>9031.0851509999957</v>
      </c>
      <c r="BK8" s="10">
        <v>2529.3960763094265</v>
      </c>
      <c r="BL8" s="10">
        <v>2288.5354453081982</v>
      </c>
      <c r="BM8" s="10">
        <v>2139.8896943823706</v>
      </c>
      <c r="BN8" s="10">
        <v>2073.2639349999999</v>
      </c>
    </row>
    <row r="9" spans="1:67" x14ac:dyDescent="0.35">
      <c r="A9" s="1" t="s">
        <v>59</v>
      </c>
      <c r="B9" s="6">
        <v>6273.9189539431245</v>
      </c>
      <c r="C9" s="6">
        <v>-746.80147039425356</v>
      </c>
      <c r="D9" s="6">
        <v>2439.0794697497513</v>
      </c>
      <c r="E9" s="6">
        <v>1955.6894287962914</v>
      </c>
      <c r="F9" s="6">
        <v>2625.9515257913354</v>
      </c>
      <c r="G9" s="6">
        <v>5573.9995189955289</v>
      </c>
      <c r="H9" s="22">
        <v>1172</v>
      </c>
      <c r="I9" s="22">
        <v>1060</v>
      </c>
      <c r="J9" s="22">
        <v>1638</v>
      </c>
      <c r="K9" s="19">
        <v>1559.6999218040523</v>
      </c>
      <c r="L9" s="6">
        <v>2481.6093047588806</v>
      </c>
      <c r="M9" s="19">
        <v>606</v>
      </c>
      <c r="N9" s="19">
        <v>769.72515359353827</v>
      </c>
      <c r="O9" s="19">
        <v>578.03040587495423</v>
      </c>
      <c r="P9" s="19">
        <v>527.47731633685726</v>
      </c>
      <c r="Q9" s="6">
        <v>2320.9896622354308</v>
      </c>
      <c r="R9" s="19">
        <v>-98.207872184096232</v>
      </c>
      <c r="S9" s="19">
        <v>593.75015305951092</v>
      </c>
      <c r="T9" s="19">
        <v>952.44738136001615</v>
      </c>
      <c r="U9" s="20">
        <v>873</v>
      </c>
      <c r="V9" s="6">
        <v>3798.7548344910574</v>
      </c>
      <c r="W9" s="15">
        <v>382.0222567522278</v>
      </c>
      <c r="X9" s="15">
        <v>989.84793339672888</v>
      </c>
      <c r="Y9" s="15">
        <v>1155</v>
      </c>
      <c r="Z9" s="15">
        <v>1271.8846443421007</v>
      </c>
      <c r="AA9" s="6">
        <v>9776.9978353985025</v>
      </c>
      <c r="AB9" s="15">
        <v>1776.4087823519694</v>
      </c>
      <c r="AC9" s="15">
        <v>2351.1644570958442</v>
      </c>
      <c r="AD9" s="15">
        <v>3281.0826633625084</v>
      </c>
      <c r="AE9" s="15">
        <v>2368.3419325881805</v>
      </c>
      <c r="AF9" s="6">
        <v>6393.4764889441522</v>
      </c>
      <c r="AG9" s="15">
        <v>1711.5527665477148</v>
      </c>
      <c r="AH9" s="10">
        <v>1660.3728669103984</v>
      </c>
      <c r="AI9" s="10">
        <v>1734.8716059770522</v>
      </c>
      <c r="AJ9" s="10">
        <v>1286.6792495089867</v>
      </c>
      <c r="AK9" s="6">
        <v>3298</v>
      </c>
      <c r="AL9" s="10">
        <v>1198</v>
      </c>
      <c r="AM9" s="10">
        <v>567.29257204308396</v>
      </c>
      <c r="AN9" s="10">
        <v>738.98855641607133</v>
      </c>
      <c r="AO9" s="10">
        <v>794.1241978453545</v>
      </c>
      <c r="AP9" s="6">
        <v>1633.3939157156149</v>
      </c>
      <c r="AQ9" s="10">
        <v>759.30378529804966</v>
      </c>
      <c r="AR9" s="10">
        <v>420.32748670590991</v>
      </c>
      <c r="AS9" s="10">
        <v>258.41081442275936</v>
      </c>
      <c r="AT9" s="10">
        <v>195.351829288896</v>
      </c>
      <c r="AU9" s="6">
        <f t="shared" si="0"/>
        <v>1857.7448511124201</v>
      </c>
      <c r="AV9" s="10">
        <v>-37.087912791702365</v>
      </c>
      <c r="AW9" s="10">
        <v>293.83154090412245</v>
      </c>
      <c r="AX9" s="10">
        <v>960.048407</v>
      </c>
      <c r="AY9" s="10">
        <v>640.95281599999998</v>
      </c>
      <c r="AZ9" s="7">
        <v>799.90027289674117</v>
      </c>
      <c r="BA9" s="10">
        <v>-92.462026790308755</v>
      </c>
      <c r="BB9" s="10">
        <v>233.25743844680983</v>
      </c>
      <c r="BC9" s="10">
        <v>313.7245491654503</v>
      </c>
      <c r="BD9" s="10">
        <v>345.3803120747898</v>
      </c>
      <c r="BE9" s="7">
        <v>538.42503072650698</v>
      </c>
      <c r="BF9" s="10">
        <v>-89.319140976974722</v>
      </c>
      <c r="BG9" s="10">
        <v>186.21428087348158</v>
      </c>
      <c r="BH9" s="10">
        <v>189.92853670000022</v>
      </c>
      <c r="BI9" s="10">
        <v>251.60135412999989</v>
      </c>
      <c r="BJ9" s="7">
        <v>972.20623300000307</v>
      </c>
      <c r="BK9" s="10">
        <v>-48.4467028775166</v>
      </c>
      <c r="BL9" s="10">
        <v>352.47506078800734</v>
      </c>
      <c r="BM9" s="10">
        <v>364.66350208951235</v>
      </c>
      <c r="BN9" s="10">
        <v>303.51437299999998</v>
      </c>
    </row>
    <row r="10" spans="1:67" x14ac:dyDescent="0.35">
      <c r="A10" s="1" t="s">
        <v>60</v>
      </c>
      <c r="B10" s="6">
        <v>4002.9825162330412</v>
      </c>
      <c r="C10" s="6">
        <v>798.16223308742792</v>
      </c>
      <c r="D10" s="6">
        <v>1048.0623864991328</v>
      </c>
      <c r="E10" s="6">
        <v>976.16393450936732</v>
      </c>
      <c r="F10" s="6">
        <v>1180.5939621371131</v>
      </c>
      <c r="G10" s="6">
        <v>2765.5322217468224</v>
      </c>
      <c r="H10" s="22">
        <v>734</v>
      </c>
      <c r="I10" s="22">
        <v>608</v>
      </c>
      <c r="J10" s="22">
        <v>744</v>
      </c>
      <c r="K10" s="19">
        <v>679.0139269255792</v>
      </c>
      <c r="L10" s="6">
        <v>1555.9342339637305</v>
      </c>
      <c r="M10" s="19">
        <v>374</v>
      </c>
      <c r="N10" s="19">
        <v>452.87795012851376</v>
      </c>
      <c r="O10" s="19">
        <v>392.91862648131718</v>
      </c>
      <c r="P10" s="19">
        <v>336.43541919088938</v>
      </c>
      <c r="Q10" s="6">
        <v>1289.413901429029</v>
      </c>
      <c r="R10" s="19">
        <v>98.222683871883561</v>
      </c>
      <c r="S10" s="19">
        <v>422.03685458239659</v>
      </c>
      <c r="T10" s="19">
        <v>406.1757701129934</v>
      </c>
      <c r="U10" s="20">
        <v>362.97859286175549</v>
      </c>
      <c r="V10" s="6">
        <v>1317.3975492387981</v>
      </c>
      <c r="W10" s="15">
        <v>91.559260382157191</v>
      </c>
      <c r="X10" s="15">
        <v>420.91767865793463</v>
      </c>
      <c r="Y10" s="15">
        <v>409</v>
      </c>
      <c r="Z10" s="15">
        <v>396.34871184771407</v>
      </c>
      <c r="AA10" s="6">
        <v>2397.4459611468869</v>
      </c>
      <c r="AB10" s="15">
        <v>538.605546237623</v>
      </c>
      <c r="AC10" s="15">
        <v>588.70265164735599</v>
      </c>
      <c r="AD10" s="15">
        <v>719.00292434291168</v>
      </c>
      <c r="AE10" s="15">
        <v>551.13483891899602</v>
      </c>
      <c r="AF10" s="6">
        <v>1990.4658554681064</v>
      </c>
      <c r="AG10" s="15">
        <v>533.86678915562834</v>
      </c>
      <c r="AH10" s="10">
        <v>542.50252227183603</v>
      </c>
      <c r="AI10" s="10">
        <v>580.45572637786506</v>
      </c>
      <c r="AJ10" s="10">
        <v>333.64081766277701</v>
      </c>
      <c r="AK10" s="6">
        <v>1568</v>
      </c>
      <c r="AL10" s="10">
        <v>407</v>
      </c>
      <c r="AM10" s="10">
        <v>306.80310897651452</v>
      </c>
      <c r="AN10" s="10">
        <v>438.2880627553775</v>
      </c>
      <c r="AO10" s="10">
        <v>415.50307868569303</v>
      </c>
      <c r="AP10" s="6">
        <v>854.95273329869929</v>
      </c>
      <c r="AQ10" s="10">
        <v>291.45830312446913</v>
      </c>
      <c r="AR10" s="10">
        <v>275.93918239930468</v>
      </c>
      <c r="AS10" s="10">
        <v>112.3509436068405</v>
      </c>
      <c r="AT10" s="10">
        <v>175.204304168085</v>
      </c>
      <c r="AU10" s="6">
        <f t="shared" si="0"/>
        <v>750.707848015732</v>
      </c>
      <c r="AV10" s="10">
        <v>102.6765882503416</v>
      </c>
      <c r="AW10" s="10">
        <v>186.7686177653903</v>
      </c>
      <c r="AX10" s="10">
        <v>286.06010400000002</v>
      </c>
      <c r="AY10" s="10">
        <v>175.202538</v>
      </c>
      <c r="AZ10" s="7">
        <v>802.80224909707567</v>
      </c>
      <c r="BA10" s="10">
        <v>165.42656572871078</v>
      </c>
      <c r="BB10" s="10">
        <v>221.85231566836489</v>
      </c>
      <c r="BC10" s="10">
        <v>242.85295932425498</v>
      </c>
      <c r="BD10" s="10">
        <v>172.67040837574498</v>
      </c>
      <c r="BE10" s="7">
        <v>723.68829391128497</v>
      </c>
      <c r="BF10" s="10">
        <v>140.90473712927601</v>
      </c>
      <c r="BG10" s="10">
        <v>240.17123736200898</v>
      </c>
      <c r="BH10" s="10">
        <v>245.17087237999999</v>
      </c>
      <c r="BI10" s="10">
        <v>97.44144704</v>
      </c>
      <c r="BJ10" s="7">
        <v>507.7693230000001</v>
      </c>
      <c r="BK10" s="10">
        <v>128.39959723441871</v>
      </c>
      <c r="BL10" s="10">
        <v>177.15320653717203</v>
      </c>
      <c r="BM10" s="10">
        <v>127.46972122840933</v>
      </c>
      <c r="BN10" s="10">
        <v>74.746797999999984</v>
      </c>
    </row>
    <row r="11" spans="1:67" x14ac:dyDescent="0.35">
      <c r="A11" s="1" t="s">
        <v>61</v>
      </c>
      <c r="B11" s="6">
        <v>2271.3461507100833</v>
      </c>
      <c r="C11" s="6">
        <v>-1544.8737484816816</v>
      </c>
      <c r="D11" s="6">
        <v>1391.1745052506187</v>
      </c>
      <c r="E11" s="6">
        <v>979.63793728692406</v>
      </c>
      <c r="F11" s="6">
        <v>1445.4074566542222</v>
      </c>
      <c r="G11" s="6">
        <v>2808.7657972487068</v>
      </c>
      <c r="H11" s="22">
        <v>438</v>
      </c>
      <c r="I11" s="22">
        <v>451</v>
      </c>
      <c r="J11" s="22">
        <v>894</v>
      </c>
      <c r="K11" s="19">
        <v>880.68599487847314</v>
      </c>
      <c r="L11" s="6">
        <v>925.67507079515008</v>
      </c>
      <c r="M11" s="19">
        <v>233</v>
      </c>
      <c r="N11" s="19">
        <v>316.84720346502451</v>
      </c>
      <c r="O11" s="19">
        <v>185.11177939363705</v>
      </c>
      <c r="P11" s="19">
        <v>191.04189714596788</v>
      </c>
      <c r="Q11" s="6">
        <v>1032.0013458466933</v>
      </c>
      <c r="R11" s="19">
        <v>-196.43055605597979</v>
      </c>
      <c r="S11" s="19">
        <v>171.71329847711422</v>
      </c>
      <c r="T11" s="19">
        <v>546.27161124702275</v>
      </c>
      <c r="U11" s="20">
        <v>510.44699217853599</v>
      </c>
      <c r="V11" s="6">
        <v>2491.1854426032514</v>
      </c>
      <c r="W11" s="15">
        <v>294.71925537007064</v>
      </c>
      <c r="X11" s="15">
        <v>568.93025473879425</v>
      </c>
      <c r="Y11" s="15">
        <v>752</v>
      </c>
      <c r="Z11" s="15">
        <v>875.53593249438666</v>
      </c>
      <c r="AA11" s="6">
        <v>7387.0818742516158</v>
      </c>
      <c r="AB11" s="15">
        <v>1238.8007361143464</v>
      </c>
      <c r="AC11" s="15">
        <v>1766.0018054484881</v>
      </c>
      <c r="AD11" s="15">
        <v>2565.0722390195965</v>
      </c>
      <c r="AE11" s="15">
        <v>1817.2070936691844</v>
      </c>
      <c r="AF11" s="6">
        <v>4409.7743564760458</v>
      </c>
      <c r="AG11" s="15">
        <v>1179.0399773920865</v>
      </c>
      <c r="AH11" s="10">
        <v>1117.8703446385625</v>
      </c>
      <c r="AI11" s="10">
        <v>1157.955879599187</v>
      </c>
      <c r="AJ11" s="10">
        <v>954.90815484620975</v>
      </c>
      <c r="AK11" s="6">
        <v>1734</v>
      </c>
      <c r="AL11" s="10">
        <v>791</v>
      </c>
      <c r="AM11" s="10">
        <v>264.21731106656944</v>
      </c>
      <c r="AN11" s="10">
        <v>300.70049366069384</v>
      </c>
      <c r="AO11" s="10">
        <v>378.62111915966148</v>
      </c>
      <c r="AP11" s="6">
        <v>778.44118241691547</v>
      </c>
      <c r="AQ11" s="10">
        <v>467.84548217358054</v>
      </c>
      <c r="AR11" s="10">
        <v>144.38830430660522</v>
      </c>
      <c r="AS11" s="10">
        <v>146.05987081591886</v>
      </c>
      <c r="AT11" s="10">
        <v>20.147525120810901</v>
      </c>
      <c r="AU11" s="6">
        <f t="shared" si="0"/>
        <v>1107.0370030966883</v>
      </c>
      <c r="AV11" s="10">
        <v>-139.76450104204395</v>
      </c>
      <c r="AW11" s="10">
        <v>107.06292313873215</v>
      </c>
      <c r="AX11" s="10">
        <v>673.98830299999997</v>
      </c>
      <c r="AY11" s="10">
        <v>465.75027799999998</v>
      </c>
      <c r="AZ11" s="7">
        <v>-2.9019762003344738</v>
      </c>
      <c r="BA11" s="10">
        <v>-257.88859251901954</v>
      </c>
      <c r="BB11" s="10">
        <v>11.405122778444934</v>
      </c>
      <c r="BC11" s="10">
        <v>70.871589841195316</v>
      </c>
      <c r="BD11" s="10">
        <v>172.70990369904482</v>
      </c>
      <c r="BE11" s="7">
        <v>-185.13137718477805</v>
      </c>
      <c r="BF11" s="10">
        <v>-230.09199210625076</v>
      </c>
      <c r="BG11" s="10">
        <v>-53.956956488527396</v>
      </c>
      <c r="BH11" s="10">
        <v>-55.242335679999769</v>
      </c>
      <c r="BI11" s="10">
        <v>154.15990708999988</v>
      </c>
      <c r="BJ11" s="7">
        <v>464.89767300000301</v>
      </c>
      <c r="BK11" s="10">
        <v>-176.38553711193532</v>
      </c>
      <c r="BL11" s="10">
        <v>175.32185425083532</v>
      </c>
      <c r="BM11" s="10">
        <v>237.19378086110302</v>
      </c>
      <c r="BN11" s="10">
        <v>228.76757499999999</v>
      </c>
    </row>
    <row r="12" spans="1:67" x14ac:dyDescent="0.35">
      <c r="A12" s="1" t="s">
        <v>62</v>
      </c>
      <c r="B12" s="6">
        <v>5110.0738571523107</v>
      </c>
      <c r="C12" s="6">
        <v>1224.716391314035</v>
      </c>
      <c r="D12" s="6">
        <v>1134.4908402031506</v>
      </c>
      <c r="E12" s="6">
        <v>1218.1849829357498</v>
      </c>
      <c r="F12" s="6">
        <v>1532.6816426993751</v>
      </c>
      <c r="G12" s="6">
        <v>4933.450256925863</v>
      </c>
      <c r="H12" s="22">
        <v>1557</v>
      </c>
      <c r="I12" s="22">
        <v>1183</v>
      </c>
      <c r="J12" s="22">
        <v>1136</v>
      </c>
      <c r="K12" s="19">
        <v>1058.1306135428072</v>
      </c>
      <c r="L12" s="6">
        <v>3961.3163637369889</v>
      </c>
      <c r="M12" s="19">
        <v>1097</v>
      </c>
      <c r="N12" s="19">
        <v>1023.2033947251076</v>
      </c>
      <c r="O12" s="19">
        <v>860.49863037888349</v>
      </c>
      <c r="P12" s="19">
        <v>980.81961612523673</v>
      </c>
      <c r="Q12" s="6">
        <v>1423.0784936999062</v>
      </c>
      <c r="R12" s="19">
        <v>794.39399553568308</v>
      </c>
      <c r="S12" s="19">
        <v>51.563479243880238</v>
      </c>
      <c r="T12" s="19">
        <v>232.12101892034295</v>
      </c>
      <c r="U12" s="20">
        <v>345</v>
      </c>
      <c r="V12" s="6">
        <v>2273.680880344255</v>
      </c>
      <c r="W12" s="15">
        <v>619.85146431963449</v>
      </c>
      <c r="X12" s="15">
        <v>533.86531397291481</v>
      </c>
      <c r="Y12" s="15">
        <v>589</v>
      </c>
      <c r="Z12" s="15">
        <v>530.96410205170548</v>
      </c>
      <c r="AA12" s="6">
        <v>1974.7551813700793</v>
      </c>
      <c r="AB12" s="15">
        <v>713.14310488580566</v>
      </c>
      <c r="AC12" s="15">
        <v>543.88434049693387</v>
      </c>
      <c r="AD12" s="15">
        <v>659.14225512013695</v>
      </c>
      <c r="AE12" s="15">
        <v>58.585480867202712</v>
      </c>
      <c r="AF12" s="6">
        <v>2882.0936810676858</v>
      </c>
      <c r="AG12" s="15">
        <v>842.4421093394011</v>
      </c>
      <c r="AH12" s="10">
        <v>738.74067626720205</v>
      </c>
      <c r="AI12" s="10">
        <v>620.17473569823267</v>
      </c>
      <c r="AJ12" s="10">
        <v>681</v>
      </c>
      <c r="AK12" s="6">
        <v>1717</v>
      </c>
      <c r="AL12" s="10">
        <v>133</v>
      </c>
      <c r="AM12" s="10">
        <v>488.92811177724286</v>
      </c>
      <c r="AN12" s="10">
        <v>605.13764450160568</v>
      </c>
      <c r="AO12" s="10">
        <v>489.53345787171594</v>
      </c>
      <c r="AP12" s="6">
        <v>1829.1925210898753</v>
      </c>
      <c r="AQ12" s="10">
        <v>478.56281027065296</v>
      </c>
      <c r="AR12" s="10">
        <v>521.91462446873811</v>
      </c>
      <c r="AS12" s="10">
        <v>478.52156644476923</v>
      </c>
      <c r="AT12" s="10">
        <v>350.19351990571499</v>
      </c>
      <c r="AU12" s="6">
        <f t="shared" si="0"/>
        <v>826.12068894579909</v>
      </c>
      <c r="AV12" s="10">
        <v>42.226697833203602</v>
      </c>
      <c r="AW12" s="10">
        <v>401.02921719147366</v>
      </c>
      <c r="AX12" s="10">
        <v>303.15262678704579</v>
      </c>
      <c r="AY12" s="10">
        <v>79.712147134075963</v>
      </c>
      <c r="AZ12" s="7">
        <v>832.90806943956659</v>
      </c>
      <c r="BA12" s="10">
        <v>322.2751394674861</v>
      </c>
      <c r="BB12" s="10">
        <v>189.60983236208043</v>
      </c>
      <c r="BC12" s="10">
        <v>189.20820032425996</v>
      </c>
      <c r="BD12" s="10">
        <v>131.81489728574002</v>
      </c>
      <c r="BE12" s="7">
        <v>1035.9978445743548</v>
      </c>
      <c r="BF12" s="10">
        <v>206.88210812421909</v>
      </c>
      <c r="BG12" s="10">
        <v>305.67340782013565</v>
      </c>
      <c r="BH12" s="10">
        <v>340.61511585</v>
      </c>
      <c r="BI12" s="10">
        <v>182.82721278000002</v>
      </c>
      <c r="BJ12" s="7">
        <v>781.51077299999974</v>
      </c>
      <c r="BK12" s="10">
        <v>231.03740602690368</v>
      </c>
      <c r="BL12" s="10">
        <v>159.1101909624135</v>
      </c>
      <c r="BM12" s="10">
        <v>126.80302501068255</v>
      </c>
      <c r="BN12" s="10">
        <v>264.56015100000002</v>
      </c>
    </row>
    <row r="13" spans="1:67" x14ac:dyDescent="0.35">
      <c r="A13" s="1" t="s">
        <v>63</v>
      </c>
      <c r="B13" s="6">
        <v>2286.2905236678553</v>
      </c>
      <c r="C13" s="6">
        <v>-129.96742202605344</v>
      </c>
      <c r="D13" s="6">
        <v>792.0825269730766</v>
      </c>
      <c r="E13" s="6">
        <v>791.30581068941592</v>
      </c>
      <c r="F13" s="6">
        <v>832.86960803141619</v>
      </c>
      <c r="G13" s="6">
        <v>2622.8823263421359</v>
      </c>
      <c r="H13" s="22">
        <v>617</v>
      </c>
      <c r="I13" s="22">
        <v>489</v>
      </c>
      <c r="J13" s="22">
        <v>646</v>
      </c>
      <c r="K13" s="19">
        <v>700.8128360976217</v>
      </c>
      <c r="L13" s="6">
        <v>1095.5370061691353</v>
      </c>
      <c r="M13" s="19">
        <v>204</v>
      </c>
      <c r="N13" s="19">
        <v>317.39384589404665</v>
      </c>
      <c r="O13" s="19">
        <v>299.6245739142467</v>
      </c>
      <c r="P13" s="19">
        <v>274.99321398828329</v>
      </c>
      <c r="Q13" s="6">
        <v>245.47340110623057</v>
      </c>
      <c r="R13" s="19">
        <v>-8.9190665212248259</v>
      </c>
      <c r="S13" s="19">
        <v>12.049866806487955</v>
      </c>
      <c r="T13" s="19">
        <v>122.68847342245817</v>
      </c>
      <c r="U13" s="20">
        <v>119.65412739850926</v>
      </c>
      <c r="V13" s="6">
        <v>986.91934797108991</v>
      </c>
      <c r="W13" s="15">
        <v>106.62805013404477</v>
      </c>
      <c r="X13" s="15">
        <v>182.82506857431434</v>
      </c>
      <c r="Y13" s="15">
        <v>365</v>
      </c>
      <c r="Z13" s="15">
        <v>332.46622926273074</v>
      </c>
      <c r="AA13" s="6">
        <v>2563.7545875462692</v>
      </c>
      <c r="AB13" s="15">
        <v>487.4244508508458</v>
      </c>
      <c r="AC13" s="15">
        <v>653.27799197888498</v>
      </c>
      <c r="AD13" s="15">
        <v>987.64359190327298</v>
      </c>
      <c r="AE13" s="15">
        <v>435.408552813266</v>
      </c>
      <c r="AF13" s="6">
        <v>1933.7990187195935</v>
      </c>
      <c r="AG13" s="15">
        <v>487.05959933706407</v>
      </c>
      <c r="AH13" s="10">
        <v>533</v>
      </c>
      <c r="AI13" s="10">
        <v>475</v>
      </c>
      <c r="AJ13" s="10">
        <v>439</v>
      </c>
      <c r="AK13" s="6">
        <v>1023</v>
      </c>
      <c r="AL13" s="10">
        <v>266</v>
      </c>
      <c r="AM13" s="10">
        <v>208.32874903867702</v>
      </c>
      <c r="AN13" s="10">
        <v>270.75544298954298</v>
      </c>
      <c r="AO13" s="10">
        <v>277.705418524837</v>
      </c>
      <c r="AP13" s="6">
        <v>544.01287021300811</v>
      </c>
      <c r="AQ13" s="10">
        <v>103.808388965839</v>
      </c>
      <c r="AR13" s="10">
        <v>191.77696710487299</v>
      </c>
      <c r="AS13" s="10">
        <v>156.10561729219501</v>
      </c>
      <c r="AT13" s="10">
        <v>92.321896850101098</v>
      </c>
      <c r="AU13" s="6">
        <f t="shared" si="0"/>
        <v>632.58987245955132</v>
      </c>
      <c r="AV13" s="10">
        <v>-3.1743512071116</v>
      </c>
      <c r="AW13" s="10">
        <v>125.726242666663</v>
      </c>
      <c r="AX13" s="10">
        <v>333.11760900000002</v>
      </c>
      <c r="AY13" s="10">
        <v>176.92037199999999</v>
      </c>
      <c r="AZ13" s="7">
        <v>830.00609323923209</v>
      </c>
      <c r="BA13" s="10">
        <v>64.38654694846656</v>
      </c>
      <c r="BB13" s="10">
        <v>201.01495514052536</v>
      </c>
      <c r="BC13" s="10">
        <v>260.07979016545528</v>
      </c>
      <c r="BD13" s="10">
        <v>304.52480098478486</v>
      </c>
      <c r="BE13" s="7">
        <v>854.05768938957669</v>
      </c>
      <c r="BF13" s="10">
        <v>-20.01866198203167</v>
      </c>
      <c r="BG13" s="10">
        <v>251.71645133160825</v>
      </c>
      <c r="BH13" s="10">
        <v>285.37278017000023</v>
      </c>
      <c r="BI13" s="10">
        <v>336.9871198699999</v>
      </c>
      <c r="BJ13" s="7">
        <v>1246.4084460000026</v>
      </c>
      <c r="BK13" s="10">
        <v>54.651868914968361</v>
      </c>
      <c r="BL13" s="10">
        <v>334.43204521324878</v>
      </c>
      <c r="BM13" s="10">
        <v>363.99680587178557</v>
      </c>
      <c r="BN13" s="10">
        <v>493.32772599999998</v>
      </c>
    </row>
    <row r="14" spans="1:67" x14ac:dyDescent="0.35">
      <c r="A14" s="1" t="s">
        <v>64</v>
      </c>
      <c r="B14" s="6">
        <v>5095.1294841945382</v>
      </c>
      <c r="C14" s="6">
        <v>-190.18993514159308</v>
      </c>
      <c r="D14" s="6">
        <v>1733.5828184806924</v>
      </c>
      <c r="E14" s="6">
        <v>1406.517109533258</v>
      </c>
      <c r="F14" s="6">
        <v>2145.2194913221811</v>
      </c>
      <c r="G14" s="6">
        <v>5119.3337278324334</v>
      </c>
      <c r="H14" s="22">
        <v>1378</v>
      </c>
      <c r="I14" s="22">
        <v>1145</v>
      </c>
      <c r="J14" s="22">
        <v>1383</v>
      </c>
      <c r="K14" s="19">
        <v>1238.0037723236587</v>
      </c>
      <c r="L14" s="6">
        <v>3791.4544283630039</v>
      </c>
      <c r="M14" s="19">
        <v>1126</v>
      </c>
      <c r="N14" s="19">
        <v>1022.6567522960855</v>
      </c>
      <c r="O14" s="19">
        <v>745.98583585827384</v>
      </c>
      <c r="P14" s="19">
        <v>896.86829928292127</v>
      </c>
      <c r="Q14" s="6">
        <v>2209.3684403266288</v>
      </c>
      <c r="R14" s="19">
        <v>606.88250600092817</v>
      </c>
      <c r="S14" s="19">
        <v>211.22691091450656</v>
      </c>
      <c r="T14" s="19">
        <v>655.70415674490755</v>
      </c>
      <c r="U14" s="20">
        <v>735.55486666628656</v>
      </c>
      <c r="V14" s="6">
        <v>3777.9469749764166</v>
      </c>
      <c r="W14" s="15">
        <v>807.94266955566036</v>
      </c>
      <c r="X14" s="15">
        <v>919.97050013739477</v>
      </c>
      <c r="Y14" s="15">
        <v>976</v>
      </c>
      <c r="Z14" s="15">
        <v>1074.0338052833613</v>
      </c>
      <c r="AA14" s="6">
        <v>6798.0824680754258</v>
      </c>
      <c r="AB14" s="15">
        <v>1464.5193901493062</v>
      </c>
      <c r="AC14" s="15">
        <v>1656.6081539665379</v>
      </c>
      <c r="AD14" s="15">
        <v>2236.5709023764621</v>
      </c>
      <c r="AE14" s="15">
        <v>1440.3840215831297</v>
      </c>
      <c r="AF14" s="6">
        <v>5358.0690188241379</v>
      </c>
      <c r="AG14" s="15">
        <v>1534.4224873944233</v>
      </c>
      <c r="AH14" s="10">
        <v>1324</v>
      </c>
      <c r="AI14" s="10">
        <v>1303</v>
      </c>
      <c r="AJ14" s="10">
        <v>1197</v>
      </c>
      <c r="AK14" s="6">
        <v>2428</v>
      </c>
      <c r="AL14" s="10">
        <v>658</v>
      </c>
      <c r="AM14" s="10">
        <v>544.81667380513397</v>
      </c>
      <c r="AN14" s="10">
        <v>635.08269517275653</v>
      </c>
      <c r="AO14" s="10">
        <v>590.44915850654036</v>
      </c>
      <c r="AP14" s="6">
        <v>2063.6016851173581</v>
      </c>
      <c r="AQ14" s="10">
        <v>842.59990347839448</v>
      </c>
      <c r="AR14" s="10">
        <v>474.52596167047039</v>
      </c>
      <c r="AS14" s="10">
        <v>468.47581996849306</v>
      </c>
      <c r="AT14" s="10">
        <v>278</v>
      </c>
      <c r="AU14" s="6">
        <f t="shared" si="0"/>
        <v>1300.6185496618141</v>
      </c>
      <c r="AV14" s="10">
        <v>-94.363452001728746</v>
      </c>
      <c r="AW14" s="10">
        <v>382.3658976635428</v>
      </c>
      <c r="AX14" s="10">
        <v>644.07405100000005</v>
      </c>
      <c r="AY14" s="10">
        <v>368.54205300000001</v>
      </c>
      <c r="AZ14" s="7">
        <v>563.77213249422596</v>
      </c>
      <c r="BA14" s="10">
        <v>53.373868443460459</v>
      </c>
      <c r="BB14" s="10">
        <v>132.77510590052538</v>
      </c>
      <c r="BC14" s="10">
        <v>172.43648716545528</v>
      </c>
      <c r="BD14" s="10">
        <v>205.18667098478485</v>
      </c>
      <c r="BE14" s="7">
        <v>623.59640536211248</v>
      </c>
      <c r="BF14" s="10">
        <v>31.464267970504029</v>
      </c>
      <c r="BG14" s="10">
        <v>175.05637071160828</v>
      </c>
      <c r="BH14" s="10">
        <v>182.79334981000022</v>
      </c>
      <c r="BI14" s="10">
        <v>234.28241686999991</v>
      </c>
      <c r="BJ14" s="7">
        <v>821.85895600000276</v>
      </c>
      <c r="BK14" s="10">
        <v>59.177277594968373</v>
      </c>
      <c r="BL14" s="10">
        <v>185.3231986532488</v>
      </c>
      <c r="BM14" s="10">
        <v>230.95209175178556</v>
      </c>
      <c r="BN14" s="10">
        <v>346.40638799999999</v>
      </c>
    </row>
    <row r="15" spans="1:67" x14ac:dyDescent="0.35">
      <c r="A15" s="5" t="s">
        <v>65</v>
      </c>
      <c r="B15" s="5"/>
      <c r="C15" s="5"/>
      <c r="D15" s="5"/>
      <c r="E15" s="5"/>
      <c r="F15" s="9"/>
      <c r="G15" s="9"/>
      <c r="H15" s="5"/>
      <c r="I15" s="5"/>
      <c r="J15" s="24"/>
      <c r="K15" s="5"/>
      <c r="L15" s="9"/>
      <c r="M15" s="5"/>
      <c r="N15" s="5"/>
      <c r="O15" s="5"/>
      <c r="P15" s="5"/>
      <c r="Q15" s="9"/>
      <c r="R15" s="5"/>
      <c r="S15" s="5"/>
      <c r="T15" s="5"/>
      <c r="U15" s="5"/>
      <c r="V15" s="9"/>
      <c r="W15" s="5"/>
      <c r="X15" s="5"/>
      <c r="Y15" s="5"/>
      <c r="Z15" s="5"/>
      <c r="AA15" s="9"/>
      <c r="AB15" s="5"/>
      <c r="AC15" s="5"/>
      <c r="AD15" s="5"/>
      <c r="AE15" s="5"/>
      <c r="AF15" s="9"/>
      <c r="AG15" s="5"/>
      <c r="AH15" s="5"/>
      <c r="AI15" s="5"/>
      <c r="AJ15" s="5"/>
      <c r="AK15" s="9"/>
      <c r="AL15" s="5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</row>
    <row r="16" spans="1:67" x14ac:dyDescent="0.35">
      <c r="A16" s="2" t="s">
        <v>66</v>
      </c>
      <c r="B16" s="6">
        <v>57099.401523107255</v>
      </c>
      <c r="C16" s="6">
        <v>57099.401523107255</v>
      </c>
      <c r="D16" s="6">
        <v>56094.912451613098</v>
      </c>
      <c r="E16" s="6">
        <v>53163</v>
      </c>
      <c r="F16" s="6">
        <v>54809.268459292027</v>
      </c>
      <c r="G16" s="6">
        <v>52094.166560128899</v>
      </c>
      <c r="H16" s="23">
        <v>52094.166560128899</v>
      </c>
      <c r="I16" s="23">
        <v>48963</v>
      </c>
      <c r="J16" s="23">
        <v>44774</v>
      </c>
      <c r="K16" s="19">
        <v>46922.619111653876</v>
      </c>
      <c r="L16" s="6">
        <v>42178.145725747599</v>
      </c>
      <c r="M16" s="19">
        <f>+'[1]BG C'!$J$6/1000000</f>
        <v>42178.145725747599</v>
      </c>
      <c r="N16" s="19">
        <v>40401.928725948674</v>
      </c>
      <c r="O16" s="19">
        <v>38808.144667353234</v>
      </c>
      <c r="P16" s="19">
        <v>39070.389527397514</v>
      </c>
      <c r="Q16" s="19">
        <v>37094.307789555845</v>
      </c>
      <c r="R16" s="19">
        <v>37094.307789555845</v>
      </c>
      <c r="S16" s="19">
        <v>36367.00662330359</v>
      </c>
      <c r="T16" s="19">
        <v>36052.69570086251</v>
      </c>
      <c r="U16" s="20">
        <v>36903.485768361861</v>
      </c>
      <c r="V16" s="6">
        <v>36797.597564580115</v>
      </c>
      <c r="W16" s="16">
        <v>36797.597564580115</v>
      </c>
      <c r="X16" s="16">
        <v>33536.596666138736</v>
      </c>
      <c r="Y16" s="16">
        <v>32859</v>
      </c>
      <c r="Z16" s="16">
        <v>34978.937970362043</v>
      </c>
      <c r="AA16" s="6">
        <v>37122</v>
      </c>
      <c r="AB16" s="16">
        <v>37122</v>
      </c>
      <c r="AC16" s="16">
        <v>35479.12276951025</v>
      </c>
      <c r="AD16" s="16">
        <v>33329.908599798327</v>
      </c>
      <c r="AE16" s="16">
        <v>33921.42809015789</v>
      </c>
      <c r="AF16" s="6">
        <v>32679</v>
      </c>
      <c r="AG16" s="16">
        <v>32679</v>
      </c>
      <c r="AH16" s="10">
        <v>30413</v>
      </c>
      <c r="AI16" s="10">
        <v>29154</v>
      </c>
      <c r="AJ16" s="10">
        <v>31113</v>
      </c>
      <c r="AK16" s="6">
        <v>29514</v>
      </c>
      <c r="AL16" s="10">
        <v>29514</v>
      </c>
      <c r="AM16" s="10">
        <v>28349.595518105001</v>
      </c>
      <c r="AN16" s="10">
        <v>28435.327428484299</v>
      </c>
      <c r="AO16" s="10">
        <v>28726.872220778099</v>
      </c>
      <c r="AP16" s="6">
        <v>26734.929884014899</v>
      </c>
      <c r="AQ16" s="10">
        <v>26734.929884014899</v>
      </c>
      <c r="AR16" s="10">
        <v>25145.880709931698</v>
      </c>
      <c r="AS16" s="10">
        <v>23418.499176669298</v>
      </c>
      <c r="AT16" s="10">
        <v>23017.879301823901</v>
      </c>
      <c r="AU16" s="6">
        <v>21575.355738884598</v>
      </c>
      <c r="AV16" s="10">
        <v>21575.355738884598</v>
      </c>
      <c r="AW16" s="10">
        <v>19991.829312816601</v>
      </c>
      <c r="AX16" s="10">
        <v>18240.065200523801</v>
      </c>
      <c r="AY16" s="10">
        <v>17336.0535754876</v>
      </c>
      <c r="AZ16" s="7">
        <v>15583.3471523916</v>
      </c>
      <c r="BA16" s="10">
        <v>15583.3471523916</v>
      </c>
      <c r="BB16" s="10">
        <v>14777.1659842627</v>
      </c>
      <c r="BC16" s="10">
        <v>14207.144393639999</v>
      </c>
      <c r="BD16" s="10">
        <v>13863.797863595701</v>
      </c>
      <c r="BE16" s="7">
        <v>13144.4356850111</v>
      </c>
      <c r="BF16" s="10">
        <v>13144.4356850111</v>
      </c>
      <c r="BG16" s="10">
        <v>12767.4851605068</v>
      </c>
      <c r="BH16" s="10">
        <v>11937.33040203</v>
      </c>
      <c r="BI16" s="10">
        <v>11694.83006181</v>
      </c>
      <c r="BJ16" s="7">
        <v>10837.52849662</v>
      </c>
      <c r="BK16" s="10">
        <v>10837.52849662</v>
      </c>
      <c r="BL16" s="10">
        <v>11315.412474061999</v>
      </c>
      <c r="BM16" s="10">
        <v>11043.3615656687</v>
      </c>
      <c r="BN16" s="10">
        <v>11093.251048</v>
      </c>
    </row>
    <row r="17" spans="1:66" x14ac:dyDescent="0.35">
      <c r="A17" s="2" t="s">
        <v>67</v>
      </c>
      <c r="B17" s="6">
        <v>121936.3656986429</v>
      </c>
      <c r="C17" s="6">
        <v>121936.3656986429</v>
      </c>
      <c r="D17" s="6">
        <v>114452.55834529294</v>
      </c>
      <c r="E17" s="6">
        <v>110835.10410410113</v>
      </c>
      <c r="F17" s="6">
        <v>110562.06264936297</v>
      </c>
      <c r="G17" s="6">
        <v>108133.65751366899</v>
      </c>
      <c r="H17" s="23">
        <v>108133.65751366899</v>
      </c>
      <c r="I17" s="23">
        <v>100723</v>
      </c>
      <c r="J17" s="23">
        <v>93637</v>
      </c>
      <c r="K17" s="19">
        <v>93156.155228653413</v>
      </c>
      <c r="L17" s="6">
        <v>87688.197669363115</v>
      </c>
      <c r="M17" s="19">
        <v>87688</v>
      </c>
      <c r="N17" s="19">
        <v>81585.845961606872</v>
      </c>
      <c r="O17" s="19">
        <v>78664.735559368011</v>
      </c>
      <c r="P17" s="19">
        <v>77701.397555392658</v>
      </c>
      <c r="Q17" s="19">
        <v>75987.768806841967</v>
      </c>
      <c r="R17" s="19">
        <v>75987.768806841967</v>
      </c>
      <c r="S17" s="19">
        <v>72939.900034877937</v>
      </c>
      <c r="T17" s="19">
        <v>71944.514975231592</v>
      </c>
      <c r="U17" s="20">
        <v>72715.020553093054</v>
      </c>
      <c r="V17" s="6">
        <v>71888.123014282042</v>
      </c>
      <c r="W17" s="16">
        <v>71888.123014282042</v>
      </c>
      <c r="X17" s="16">
        <v>68883.913890776326</v>
      </c>
      <c r="Y17" s="16">
        <v>67496</v>
      </c>
      <c r="Z17" s="16">
        <v>68246.03937539288</v>
      </c>
      <c r="AA17" s="6">
        <v>69039</v>
      </c>
      <c r="AB17" s="16">
        <v>69039</v>
      </c>
      <c r="AC17" s="16">
        <v>65308.471927974002</v>
      </c>
      <c r="AD17" s="16">
        <v>63324.607286856401</v>
      </c>
      <c r="AE17" s="16">
        <v>63904.059351573</v>
      </c>
      <c r="AF17" s="6">
        <v>63041</v>
      </c>
      <c r="AG17" s="16">
        <v>63041</v>
      </c>
      <c r="AH17" s="10">
        <v>58835</v>
      </c>
      <c r="AI17" s="10">
        <v>57225</v>
      </c>
      <c r="AJ17" s="10">
        <v>58456</v>
      </c>
      <c r="AK17" s="6">
        <v>56642</v>
      </c>
      <c r="AL17" s="10">
        <v>56642</v>
      </c>
      <c r="AM17" s="10">
        <v>53165.716204415301</v>
      </c>
      <c r="AN17" s="10">
        <v>53204.208845448396</v>
      </c>
      <c r="AO17" s="10">
        <v>54730.434644453002</v>
      </c>
      <c r="AP17" s="6">
        <v>51059.280469728197</v>
      </c>
      <c r="AQ17" s="10">
        <v>51059.280469728197</v>
      </c>
      <c r="AR17" s="10">
        <v>47519.359585400998</v>
      </c>
      <c r="AS17" s="10">
        <v>45567.724848530997</v>
      </c>
      <c r="AT17" s="10">
        <v>45201.400972213502</v>
      </c>
      <c r="AU17" s="6">
        <v>41232.874416286497</v>
      </c>
      <c r="AV17" s="10">
        <v>41232.874416286497</v>
      </c>
      <c r="AW17" s="10">
        <v>37356.084484927</v>
      </c>
      <c r="AX17" s="10">
        <v>33914.133655727797</v>
      </c>
      <c r="AY17" s="10">
        <v>31422.617520032301</v>
      </c>
      <c r="AZ17" s="7">
        <v>29050.830525685102</v>
      </c>
      <c r="BA17" s="10">
        <v>29050.830525685102</v>
      </c>
      <c r="BB17" s="10">
        <v>27174.425712930199</v>
      </c>
      <c r="BC17" s="10">
        <v>26652.170763170001</v>
      </c>
      <c r="BD17" s="10">
        <v>25564.602548162002</v>
      </c>
      <c r="BE17" s="7">
        <v>24423.425041802198</v>
      </c>
      <c r="BF17" s="10">
        <v>24423.425041802198</v>
      </c>
      <c r="BG17" s="10">
        <v>22803.343960840786</v>
      </c>
      <c r="BH17" s="10">
        <v>22316.197802499999</v>
      </c>
      <c r="BI17" s="10">
        <v>21626.24150837</v>
      </c>
      <c r="BJ17" s="7">
        <v>20368.899562999999</v>
      </c>
      <c r="BK17" s="10">
        <v>20368.899562999999</v>
      </c>
      <c r="BL17" s="10">
        <v>20001.729519962799</v>
      </c>
      <c r="BM17" s="10">
        <v>19217.012769558129</v>
      </c>
      <c r="BN17" s="10">
        <v>19715.549630000001</v>
      </c>
    </row>
    <row r="18" spans="1:66" x14ac:dyDescent="0.35">
      <c r="A18" s="2" t="s">
        <v>68</v>
      </c>
      <c r="B18" s="6">
        <v>65259.735915173449</v>
      </c>
      <c r="C18" s="6">
        <v>65259.735915173449</v>
      </c>
      <c r="D18" s="6">
        <v>60874.195203058371</v>
      </c>
      <c r="E18" s="6">
        <v>61526.014016873836</v>
      </c>
      <c r="F18" s="6">
        <v>61561.06415567355</v>
      </c>
      <c r="G18" s="6">
        <v>59301.0527944106</v>
      </c>
      <c r="H18" s="23">
        <v>59301.0527944106</v>
      </c>
      <c r="I18" s="23">
        <v>55167</v>
      </c>
      <c r="J18" s="23">
        <v>52380</v>
      </c>
      <c r="K18" s="19">
        <v>51254.701427004686</v>
      </c>
      <c r="L18" s="6">
        <v>48641.935595570336</v>
      </c>
      <c r="M18" s="19">
        <v>48642</v>
      </c>
      <c r="N18" s="19">
        <v>45232.399288383531</v>
      </c>
      <c r="O18" s="19">
        <v>44295.561637979299</v>
      </c>
      <c r="P18" s="19">
        <v>43446.985307977491</v>
      </c>
      <c r="Q18" s="19">
        <v>42162.042059472129</v>
      </c>
      <c r="R18" s="19">
        <v>42162.042059472129</v>
      </c>
      <c r="S18" s="19">
        <v>39318.913861720568</v>
      </c>
      <c r="T18" s="19">
        <v>38789.636188163917</v>
      </c>
      <c r="U18" s="20">
        <v>38552.875787490273</v>
      </c>
      <c r="V18" s="6">
        <v>37849.548894885556</v>
      </c>
      <c r="W18" s="16">
        <v>37849.548894885556</v>
      </c>
      <c r="X18" s="16">
        <v>36013.953620275555</v>
      </c>
      <c r="Y18" s="16">
        <v>35923</v>
      </c>
      <c r="Z18" s="16">
        <v>35675.465202025007</v>
      </c>
      <c r="AA18" s="6">
        <v>34312</v>
      </c>
      <c r="AB18" s="16">
        <v>34312</v>
      </c>
      <c r="AC18" s="16">
        <v>33239.859385342243</v>
      </c>
      <c r="AD18" s="16">
        <v>33740.685213623503</v>
      </c>
      <c r="AE18" s="16">
        <v>36229.649790654497</v>
      </c>
      <c r="AF18" s="6">
        <v>35896</v>
      </c>
      <c r="AG18" s="16">
        <v>35896</v>
      </c>
      <c r="AH18" s="10">
        <v>34794</v>
      </c>
      <c r="AI18" s="10">
        <v>35105</v>
      </c>
      <c r="AJ18" s="10">
        <v>36149</v>
      </c>
      <c r="AK18" s="6">
        <v>36173</v>
      </c>
      <c r="AL18" s="10">
        <v>36173</v>
      </c>
      <c r="AM18" s="10">
        <v>34849.7800593504</v>
      </c>
      <c r="AN18" s="10">
        <v>35407.856988169602</v>
      </c>
      <c r="AO18" s="10">
        <v>34690.8897137315</v>
      </c>
      <c r="AP18" s="6">
        <v>32843.3457560194</v>
      </c>
      <c r="AQ18" s="10">
        <v>32843.3457560194</v>
      </c>
      <c r="AR18" s="10">
        <v>30909.835190317601</v>
      </c>
      <c r="AS18" s="10">
        <v>30304.336336082299</v>
      </c>
      <c r="AT18" s="10">
        <v>29710.460516943502</v>
      </c>
      <c r="AU18" s="6">
        <v>26922.3614356039</v>
      </c>
      <c r="AV18" s="10">
        <v>26922.3614356039</v>
      </c>
      <c r="AW18" s="10">
        <v>23799.431223878699</v>
      </c>
      <c r="AX18" s="10">
        <v>22323.247832346802</v>
      </c>
      <c r="AY18" s="10">
        <v>20552.678381787999</v>
      </c>
      <c r="AZ18" s="7">
        <v>18690.9333964324</v>
      </c>
      <c r="BA18" s="10">
        <v>18690.9333964324</v>
      </c>
      <c r="BB18" s="10">
        <v>17314.062101632899</v>
      </c>
      <c r="BC18" s="10">
        <v>17000.690939759999</v>
      </c>
      <c r="BD18" s="10">
        <v>16473.868778647098</v>
      </c>
      <c r="BE18" s="7">
        <v>15449.6073124957</v>
      </c>
      <c r="BF18" s="10">
        <v>15449.6073124957</v>
      </c>
      <c r="BG18" s="10">
        <v>14473.443273955383</v>
      </c>
      <c r="BH18" s="10">
        <v>14367.760373380001</v>
      </c>
      <c r="BI18" s="10">
        <v>14099.423360000001</v>
      </c>
      <c r="BJ18" s="7">
        <v>12981.495790999999</v>
      </c>
      <c r="BK18" s="10">
        <v>12981.495790999999</v>
      </c>
      <c r="BL18" s="10">
        <v>12246.0090869334</v>
      </c>
      <c r="BM18" s="10">
        <v>12289.792168937056</v>
      </c>
      <c r="BN18" s="10">
        <v>12197.241221</v>
      </c>
    </row>
    <row r="19" spans="1:66" x14ac:dyDescent="0.35">
      <c r="A19" s="2" t="s">
        <v>69</v>
      </c>
      <c r="B19" s="6">
        <v>96220.77297771741</v>
      </c>
      <c r="C19" s="6">
        <v>96220.77297771741</v>
      </c>
      <c r="D19" s="6">
        <v>88354.193664313163</v>
      </c>
      <c r="E19" s="6">
        <v>86713.445766990844</v>
      </c>
      <c r="F19" s="6">
        <v>83719.124505810076</v>
      </c>
      <c r="G19" s="6">
        <v>83467.014949042394</v>
      </c>
      <c r="H19" s="23">
        <v>83467.014949042394</v>
      </c>
      <c r="I19" s="23">
        <v>77330</v>
      </c>
      <c r="J19" s="23">
        <v>72364</v>
      </c>
      <c r="K19" s="19">
        <v>70360.096548127607</v>
      </c>
      <c r="L19" s="6">
        <v>66243.511710373539</v>
      </c>
      <c r="M19" s="19">
        <v>66244</v>
      </c>
      <c r="N19" s="19">
        <v>61529.368503666337</v>
      </c>
      <c r="O19" s="19">
        <v>59555.468987238193</v>
      </c>
      <c r="P19" s="19">
        <v>57305.573980711604</v>
      </c>
      <c r="Q19" s="19">
        <v>56468.58336501789</v>
      </c>
      <c r="R19" s="19">
        <v>56468.58336501789</v>
      </c>
      <c r="S19" s="19">
        <v>54188.970995930613</v>
      </c>
      <c r="T19" s="19">
        <v>53404.304307883809</v>
      </c>
      <c r="U19" s="20">
        <v>51876.01522577431</v>
      </c>
      <c r="V19" s="6">
        <v>51509.415881512621</v>
      </c>
      <c r="W19" s="16">
        <v>51509.415881512621</v>
      </c>
      <c r="X19" s="16">
        <v>49315.988087251739</v>
      </c>
      <c r="Y19" s="16">
        <v>48760</v>
      </c>
      <c r="Z19" s="16">
        <v>48628.956987575519</v>
      </c>
      <c r="AA19" s="6">
        <v>49977</v>
      </c>
      <c r="AB19" s="16">
        <v>49977</v>
      </c>
      <c r="AC19" s="16">
        <v>47450.214289505035</v>
      </c>
      <c r="AD19" s="16">
        <v>46526.805503601703</v>
      </c>
      <c r="AE19" s="16">
        <v>48649.631306046802</v>
      </c>
      <c r="AF19" s="6">
        <v>49477</v>
      </c>
      <c r="AG19" s="16">
        <v>49477</v>
      </c>
      <c r="AH19" s="10">
        <v>46626</v>
      </c>
      <c r="AI19" s="10">
        <v>46038</v>
      </c>
      <c r="AJ19" s="10">
        <v>48142</v>
      </c>
      <c r="AK19" s="6">
        <v>47537</v>
      </c>
      <c r="AL19" s="10">
        <v>47537</v>
      </c>
      <c r="AM19" s="10">
        <v>44718.829368611398</v>
      </c>
      <c r="AN19" s="10">
        <v>45168.7264418743</v>
      </c>
      <c r="AO19" s="10">
        <v>46582.054846313797</v>
      </c>
      <c r="AP19" s="6">
        <v>43108.447298338702</v>
      </c>
      <c r="AQ19" s="10">
        <v>43108.447298338702</v>
      </c>
      <c r="AR19" s="10">
        <v>40596.559360111598</v>
      </c>
      <c r="AS19" s="10">
        <v>39087.426624090498</v>
      </c>
      <c r="AT19" s="10">
        <v>38885.9125429427</v>
      </c>
      <c r="AU19" s="6">
        <v>35155.763325140397</v>
      </c>
      <c r="AV19" s="10">
        <v>35155.763325140397</v>
      </c>
      <c r="AW19" s="10">
        <v>31312.6960864098</v>
      </c>
      <c r="AX19" s="10">
        <v>28726.146795544002</v>
      </c>
      <c r="AY19" s="10">
        <v>26092.962404857899</v>
      </c>
      <c r="AZ19" s="7">
        <v>24078.458610142901</v>
      </c>
      <c r="BA19" s="10">
        <v>24078.458610142901</v>
      </c>
      <c r="BB19" s="10">
        <v>22250.998532760601</v>
      </c>
      <c r="BC19" s="10">
        <v>21865.948147679999</v>
      </c>
      <c r="BD19" s="10">
        <v>20943.245218718799</v>
      </c>
      <c r="BE19" s="7">
        <v>20055.279893165301</v>
      </c>
      <c r="BF19" s="10">
        <v>20055.279893165301</v>
      </c>
      <c r="BG19" s="10">
        <v>18461.46362750906</v>
      </c>
      <c r="BH19" s="10">
        <v>18148.951071880001</v>
      </c>
      <c r="BI19" s="10">
        <v>17644.55408776</v>
      </c>
      <c r="BJ19" s="7">
        <v>16612.176996999999</v>
      </c>
      <c r="BK19" s="10">
        <v>16612.176996999999</v>
      </c>
      <c r="BL19" s="10">
        <v>15959.232930918801</v>
      </c>
      <c r="BM19" s="10">
        <v>15353.306063393406</v>
      </c>
      <c r="BN19" s="10">
        <v>16094.653651000001</v>
      </c>
    </row>
    <row r="20" spans="1:66" x14ac:dyDescent="0.35">
      <c r="A20" s="2" t="s">
        <v>70</v>
      </c>
      <c r="B20" s="6">
        <v>25715.592720922145</v>
      </c>
      <c r="C20" s="6">
        <v>25715.592720922145</v>
      </c>
      <c r="D20" s="6">
        <v>26098.364680983155</v>
      </c>
      <c r="E20" s="6">
        <v>24121.658337114735</v>
      </c>
      <c r="F20" s="6">
        <v>26842.938143548254</v>
      </c>
      <c r="G20" s="6">
        <v>24666.642564637601</v>
      </c>
      <c r="H20" s="23">
        <v>24692</v>
      </c>
      <c r="I20" s="23">
        <v>23393</v>
      </c>
      <c r="J20" s="23">
        <v>21274</v>
      </c>
      <c r="K20" s="19">
        <v>22796.058680522437</v>
      </c>
      <c r="L20" s="6">
        <v>21444.685958986389</v>
      </c>
      <c r="M20" s="19">
        <v>21445</v>
      </c>
      <c r="N20" s="19">
        <v>20056.477457943591</v>
      </c>
      <c r="O20" s="19">
        <v>19109.26657213207</v>
      </c>
      <c r="P20" s="19">
        <v>20395.823574680893</v>
      </c>
      <c r="Q20" s="19">
        <v>19519.185441823629</v>
      </c>
      <c r="R20" s="19">
        <v>19519.185441823629</v>
      </c>
      <c r="S20" s="19">
        <v>18750.929038945811</v>
      </c>
      <c r="T20" s="19">
        <v>18540.210667345422</v>
      </c>
      <c r="U20" s="20">
        <v>20839.005327315688</v>
      </c>
      <c r="V20" s="6">
        <v>20378.707132766503</v>
      </c>
      <c r="W20" s="16">
        <v>20378.707132766503</v>
      </c>
      <c r="X20" s="16">
        <v>19567.925803524373</v>
      </c>
      <c r="Y20" s="16">
        <v>18736</v>
      </c>
      <c r="Z20" s="16">
        <v>19617.082387819763</v>
      </c>
      <c r="AA20" s="6">
        <v>19061</v>
      </c>
      <c r="AB20" s="16">
        <v>19061</v>
      </c>
      <c r="AC20" s="16">
        <v>17858.257638470281</v>
      </c>
      <c r="AD20" s="16">
        <v>16797.801783259401</v>
      </c>
      <c r="AE20" s="16">
        <v>15254.428045528</v>
      </c>
      <c r="AF20" s="6">
        <v>13564</v>
      </c>
      <c r="AG20" s="16">
        <v>13564</v>
      </c>
      <c r="AH20" s="10">
        <v>12209</v>
      </c>
      <c r="AI20" s="10">
        <v>11188</v>
      </c>
      <c r="AJ20" s="10">
        <v>10314</v>
      </c>
      <c r="AK20" s="6">
        <v>9104</v>
      </c>
      <c r="AL20" s="10">
        <v>9104</v>
      </c>
      <c r="AM20" s="10">
        <v>8446.8868357997908</v>
      </c>
      <c r="AN20" s="10">
        <v>8035.48240357346</v>
      </c>
      <c r="AO20" s="10">
        <v>8148.3797981406096</v>
      </c>
      <c r="AP20" s="6">
        <v>7950.8331713887501</v>
      </c>
      <c r="AQ20" s="10">
        <v>7950.8331713887501</v>
      </c>
      <c r="AR20" s="10">
        <v>6922.8002252918404</v>
      </c>
      <c r="AS20" s="10">
        <v>6480.2982244418499</v>
      </c>
      <c r="AT20" s="10">
        <v>6315.4884292724701</v>
      </c>
      <c r="AU20" s="6">
        <v>6077.1110911506903</v>
      </c>
      <c r="AV20" s="10">
        <v>6077.1110911506903</v>
      </c>
      <c r="AW20" s="10">
        <v>6043.3883985146704</v>
      </c>
      <c r="AX20" s="10">
        <v>5187.9868601811604</v>
      </c>
      <c r="AY20" s="10">
        <v>5329.6551155916504</v>
      </c>
      <c r="AZ20" s="7">
        <v>4972.3719157011101</v>
      </c>
      <c r="BA20" s="10">
        <v>4972.3719157011101</v>
      </c>
      <c r="BB20" s="10">
        <v>4923.42718016656</v>
      </c>
      <c r="BC20" s="10">
        <v>4786.2226154874497</v>
      </c>
      <c r="BD20" s="10">
        <v>4621.3573294390198</v>
      </c>
      <c r="BE20" s="7">
        <v>4368.1451486342003</v>
      </c>
      <c r="BF20" s="10">
        <v>4368.1451486342003</v>
      </c>
      <c r="BG20" s="10">
        <v>4341.8803333274373</v>
      </c>
      <c r="BH20" s="10">
        <v>4167.24673044886</v>
      </c>
      <c r="BI20" s="10">
        <v>3981.6874206109001</v>
      </c>
      <c r="BJ20" s="7">
        <v>3756.7225658299999</v>
      </c>
      <c r="BK20" s="10">
        <v>3756.7225658299999</v>
      </c>
      <c r="BL20" s="10">
        <v>4042.4965890421799</v>
      </c>
      <c r="BM20" s="10">
        <v>3863.7067061676071</v>
      </c>
      <c r="BN20" s="10">
        <v>3620.8959789999999</v>
      </c>
    </row>
    <row r="21" spans="1:66" x14ac:dyDescent="0.35">
      <c r="A21" s="5" t="s">
        <v>71</v>
      </c>
      <c r="B21" s="5"/>
      <c r="C21" s="5"/>
      <c r="D21" s="5"/>
      <c r="E21" s="5"/>
      <c r="F21" s="9"/>
      <c r="G21" s="9"/>
      <c r="H21" s="5"/>
      <c r="I21" s="5"/>
      <c r="J21" s="5"/>
      <c r="K21" s="5"/>
      <c r="L21" s="9"/>
      <c r="M21" s="5"/>
      <c r="N21" s="5"/>
      <c r="O21" s="5"/>
      <c r="P21" s="5"/>
      <c r="Q21" s="9"/>
      <c r="R21" s="5"/>
      <c r="S21" s="5"/>
      <c r="T21" s="5"/>
      <c r="U21" s="5"/>
      <c r="V21" s="9"/>
      <c r="W21" s="5"/>
      <c r="X21" s="5"/>
      <c r="Y21" s="5"/>
      <c r="Z21" s="5"/>
      <c r="AA21" s="9"/>
      <c r="AB21" s="5"/>
      <c r="AC21" s="5"/>
      <c r="AD21" s="5"/>
      <c r="AE21" s="5"/>
      <c r="AF21" s="9"/>
      <c r="AG21" s="5"/>
      <c r="AH21" s="5"/>
      <c r="AI21" s="5"/>
      <c r="AJ21" s="5"/>
      <c r="AK21" s="9"/>
      <c r="AL21" s="5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</row>
    <row r="22" spans="1:66" x14ac:dyDescent="0.35">
      <c r="A22" s="2" t="s">
        <v>72</v>
      </c>
      <c r="B22" s="8">
        <v>0.23111808754242788</v>
      </c>
      <c r="C22" s="8">
        <v>0.22014125618516422</v>
      </c>
      <c r="D22" s="8">
        <v>0.24522465759590198</v>
      </c>
      <c r="E22" s="8">
        <v>0.24118736858948606</v>
      </c>
      <c r="F22" s="8">
        <v>0.22172345963031179</v>
      </c>
      <c r="G22" s="8">
        <v>0.21971662586903956</v>
      </c>
      <c r="H22" s="26">
        <v>0.21199999999999999</v>
      </c>
      <c r="I22" s="26">
        <v>0.22700000000000001</v>
      </c>
      <c r="J22" s="26">
        <v>0.22900000000000001</v>
      </c>
      <c r="K22" s="11">
        <v>0.21308614298583156</v>
      </c>
      <c r="L22" s="8">
        <v>0.22269707644106138</v>
      </c>
      <c r="M22" s="11">
        <v>0.214</v>
      </c>
      <c r="N22" s="11">
        <v>0.21938502630275175</v>
      </c>
      <c r="O22" s="11">
        <v>0.22556900755284698</v>
      </c>
      <c r="P22" s="11">
        <v>0.23540944226803884</v>
      </c>
      <c r="Q22" s="8">
        <v>0.22802867560218082</v>
      </c>
      <c r="R22" s="11">
        <v>0.21677519549519511</v>
      </c>
      <c r="S22" s="11">
        <v>0.22824202567233742</v>
      </c>
      <c r="T22" s="11">
        <v>0.2304080424836065</v>
      </c>
      <c r="U22" s="21">
        <v>0.24</v>
      </c>
      <c r="V22" s="8">
        <f t="shared" ref="V22:AJ22" si="1">V7/V5</f>
        <v>0.23286829413474505</v>
      </c>
      <c r="W22" s="11">
        <f t="shared" si="1"/>
        <v>0.22580553326249719</v>
      </c>
      <c r="X22" s="11">
        <f t="shared" si="1"/>
        <v>0.23805867269872624</v>
      </c>
      <c r="Y22" s="11">
        <f t="shared" si="1"/>
        <v>0.23694734503443679</v>
      </c>
      <c r="Z22" s="11">
        <f t="shared" si="1"/>
        <v>0.23204107296034127</v>
      </c>
      <c r="AA22" s="8">
        <f t="shared" si="1"/>
        <v>0.21906933753784022</v>
      </c>
      <c r="AB22" s="11">
        <f t="shared" si="1"/>
        <v>0.19948237721245946</v>
      </c>
      <c r="AC22" s="11">
        <f t="shared" si="1"/>
        <v>0.22752093805669876</v>
      </c>
      <c r="AD22" s="11">
        <f t="shared" si="1"/>
        <v>0.23181820999835479</v>
      </c>
      <c r="AE22" s="11">
        <f t="shared" si="1"/>
        <v>0.22397247341580978</v>
      </c>
      <c r="AF22" s="8">
        <f t="shared" si="1"/>
        <v>0.21638809154801655</v>
      </c>
      <c r="AG22" s="11">
        <f t="shared" si="1"/>
        <v>0.21029606195242773</v>
      </c>
      <c r="AH22" s="11">
        <f t="shared" si="1"/>
        <v>0.21873503105962452</v>
      </c>
      <c r="AI22" s="11">
        <f t="shared" si="1"/>
        <v>0.2166866861705046</v>
      </c>
      <c r="AJ22" s="11">
        <f t="shared" si="1"/>
        <v>0.22163773543049961</v>
      </c>
      <c r="AK22" s="8">
        <v>0.218</v>
      </c>
      <c r="AL22" s="11">
        <v>0.20799999999999999</v>
      </c>
      <c r="AM22" s="11">
        <v>0.21132355904838596</v>
      </c>
      <c r="AN22" s="11">
        <v>0.227302613812081</v>
      </c>
      <c r="AO22" s="11">
        <v>0.22759559285225472</v>
      </c>
      <c r="AP22" s="8">
        <v>0.2336260097491395</v>
      </c>
      <c r="AQ22" s="11">
        <v>0.22480512347013601</v>
      </c>
      <c r="AR22" s="11">
        <v>0.23899031766245729</v>
      </c>
      <c r="AS22" s="11">
        <v>0.25508168799515279</v>
      </c>
      <c r="AT22" s="11">
        <v>0.22113195238685221</v>
      </c>
      <c r="AU22" s="8">
        <f>AU7/AU5</f>
        <v>0.24119279711062766</v>
      </c>
      <c r="AV22" s="11">
        <v>0.24785162657994025</v>
      </c>
      <c r="AW22" s="11">
        <v>0.24963941159528974</v>
      </c>
      <c r="AX22" s="11">
        <v>0.24445417805541705</v>
      </c>
      <c r="AY22" s="11">
        <v>0.21775695952837992</v>
      </c>
      <c r="AZ22" s="8">
        <v>0.22756704650495205</v>
      </c>
      <c r="BA22" s="11">
        <v>0.2356629736872099</v>
      </c>
      <c r="BB22" s="11">
        <v>0.22699210993102203</v>
      </c>
      <c r="BC22" s="11">
        <v>0.22410151580699814</v>
      </c>
      <c r="BD22" s="11">
        <v>0.22162596745556734</v>
      </c>
      <c r="BE22" s="8">
        <v>0.23898350702583945</v>
      </c>
      <c r="BF22" s="11">
        <v>0.25424973967730702</v>
      </c>
      <c r="BG22" s="11">
        <v>0.23159915515084525</v>
      </c>
      <c r="BH22" s="11">
        <v>0.2427287530065996</v>
      </c>
      <c r="BI22" s="11">
        <v>0.22586251850158923</v>
      </c>
      <c r="BJ22" s="8">
        <v>0.2350514303928786</v>
      </c>
      <c r="BK22" s="11">
        <v>0.24994810332018794</v>
      </c>
      <c r="BL22" s="11">
        <v>0.22552765023604823</v>
      </c>
      <c r="BM22" s="11">
        <v>0.23752370594373448</v>
      </c>
      <c r="BN22" s="11">
        <v>0.22490252147321296</v>
      </c>
    </row>
    <row r="23" spans="1:66" x14ac:dyDescent="0.35">
      <c r="A23" s="2" t="s">
        <v>73</v>
      </c>
      <c r="B23" s="8">
        <v>0.65718219504357012</v>
      </c>
      <c r="C23" s="8">
        <v>0.77006624461940398</v>
      </c>
      <c r="D23" s="8">
        <v>0.62410829547365398</v>
      </c>
      <c r="E23" s="8">
        <v>0.63089759485046659</v>
      </c>
      <c r="F23" s="8">
        <v>0.59699999999999998</v>
      </c>
      <c r="G23" s="8">
        <v>0.66099045864810557</v>
      </c>
      <c r="H23" s="26">
        <v>0.66</v>
      </c>
      <c r="I23" s="26">
        <v>0.69199999999999995</v>
      </c>
      <c r="J23" s="26">
        <v>0.65700000000000003</v>
      </c>
      <c r="K23" s="11">
        <v>0.64062206920460552</v>
      </c>
      <c r="L23" s="8">
        <v>0.70927497113918547</v>
      </c>
      <c r="M23" s="11">
        <v>0.70699999999999996</v>
      </c>
      <c r="N23" s="11">
        <v>0.71570376908446554</v>
      </c>
      <c r="O23" s="11">
        <v>0.71923029602317146</v>
      </c>
      <c r="P23" s="11">
        <v>0.69449745014282549</v>
      </c>
      <c r="Q23" s="8">
        <v>0.70539814408218837</v>
      </c>
      <c r="R23" s="11">
        <v>0.76044041684890162</v>
      </c>
      <c r="S23" s="11">
        <v>0.71442117051947007</v>
      </c>
      <c r="T23" s="11">
        <v>0.68061799234778408</v>
      </c>
      <c r="U23" s="21">
        <v>0.65800000000000003</v>
      </c>
      <c r="V23" s="8">
        <f t="shared" ref="V23:AJ23" si="2">V8/V6</f>
        <v>0.64979914734097122</v>
      </c>
      <c r="W23" s="11">
        <f t="shared" si="2"/>
        <v>0.69964864765302126</v>
      </c>
      <c r="X23" s="11">
        <f t="shared" si="2"/>
        <v>0.66107303803399464</v>
      </c>
      <c r="Y23" s="11">
        <f t="shared" si="2"/>
        <v>0.64203308663474101</v>
      </c>
      <c r="Z23" s="11">
        <f t="shared" si="2"/>
        <v>0.59300156225112488</v>
      </c>
      <c r="AA23" s="8">
        <f t="shared" si="2"/>
        <v>0.52232169252318905</v>
      </c>
      <c r="AB23" s="11">
        <f t="shared" si="2"/>
        <v>0.5865081396915085</v>
      </c>
      <c r="AC23" s="11">
        <f t="shared" si="2"/>
        <v>0.52866276766666342</v>
      </c>
      <c r="AD23" s="11">
        <f t="shared" si="2"/>
        <v>0.44225544575120496</v>
      </c>
      <c r="AE23" s="11">
        <f t="shared" si="2"/>
        <v>0.52679694173776481</v>
      </c>
      <c r="AF23" s="8">
        <f t="shared" si="2"/>
        <v>0.59824836477562049</v>
      </c>
      <c r="AG23" s="11">
        <f t="shared" si="2"/>
        <v>0.58331368426881625</v>
      </c>
      <c r="AH23" s="11">
        <f t="shared" si="2"/>
        <v>0.60089824891899357</v>
      </c>
      <c r="AI23" s="11">
        <f t="shared" si="2"/>
        <v>0.59811627341291618</v>
      </c>
      <c r="AJ23" s="11">
        <f t="shared" si="2"/>
        <v>0.61318611541003676</v>
      </c>
      <c r="AK23" s="8">
        <v>0.66200000000000003</v>
      </c>
      <c r="AL23" s="11">
        <v>0.623</v>
      </c>
      <c r="AM23" s="11">
        <v>0.71961528499323602</v>
      </c>
      <c r="AN23" s="11">
        <v>0.67418905082493596</v>
      </c>
      <c r="AO23" s="11">
        <v>0.63312089239074398</v>
      </c>
      <c r="AP23" s="8">
        <v>0.66916953662052503</v>
      </c>
      <c r="AQ23" s="11">
        <v>0.63963648939328155</v>
      </c>
      <c r="AR23" s="11">
        <v>0.69132089781666173</v>
      </c>
      <c r="AS23" s="11">
        <v>0.68473161068972277</v>
      </c>
      <c r="AT23" s="11">
        <v>0.66536359789156885</v>
      </c>
      <c r="AU23" s="8">
        <f>AU8/AU6</f>
        <v>0.61743949118476926</v>
      </c>
      <c r="AV23" s="11">
        <v>0.67151843489587681</v>
      </c>
      <c r="AW23" s="11">
        <v>0.63887636941099157</v>
      </c>
      <c r="AX23" s="11">
        <v>0.54919919607390477</v>
      </c>
      <c r="AY23" s="11">
        <v>0.61224000623491148</v>
      </c>
      <c r="AZ23" s="8">
        <v>0.68839148542336648</v>
      </c>
      <c r="BA23" s="11">
        <v>0.72178384922458705</v>
      </c>
      <c r="BB23" s="11">
        <v>0.70533302048305335</v>
      </c>
      <c r="BC23" s="11">
        <v>0.67515737627159422</v>
      </c>
      <c r="BD23" s="11">
        <v>0.64576720806388799</v>
      </c>
      <c r="BE23" s="8">
        <v>0.69512792275380009</v>
      </c>
      <c r="BF23" s="11">
        <v>0.72335855658273762</v>
      </c>
      <c r="BG23" s="11">
        <v>0.71934346442485086</v>
      </c>
      <c r="BH23" s="11">
        <v>0.6874809945435908</v>
      </c>
      <c r="BI23" s="11">
        <v>0.64554637263171488</v>
      </c>
      <c r="BJ23" s="8">
        <v>0.66612921462319907</v>
      </c>
      <c r="BK23" s="11">
        <v>0.71394971916877403</v>
      </c>
      <c r="BL23" s="11">
        <v>0.67770465714086137</v>
      </c>
      <c r="BM23" s="11">
        <v>0.63842428977478793</v>
      </c>
      <c r="BN23" s="11">
        <v>0.63093572703915779</v>
      </c>
    </row>
    <row r="24" spans="1:66" x14ac:dyDescent="0.35">
      <c r="A24" s="2" t="s">
        <v>74</v>
      </c>
      <c r="B24" s="8">
        <v>5.2806931039115365E-2</v>
      </c>
      <c r="C24" s="8">
        <v>3.5900516566727138E-2</v>
      </c>
      <c r="D24" s="8">
        <v>6.0458014182284241E-2</v>
      </c>
      <c r="E24" s="8">
        <v>5.6000000000000001E-2</v>
      </c>
      <c r="F24" s="8">
        <v>6.3E-2</v>
      </c>
      <c r="G24" s="8">
        <v>3.9920441590974673E-2</v>
      </c>
      <c r="H24" s="26">
        <v>3.5000000000000003E-2</v>
      </c>
      <c r="I24" s="26">
        <v>3.7999999999999999E-2</v>
      </c>
      <c r="J24" s="26">
        <v>4.8000000000000001E-2</v>
      </c>
      <c r="K24" s="11">
        <v>4.0408699126232996E-2</v>
      </c>
      <c r="L24" s="8">
        <v>2.8960651680374077E-2</v>
      </c>
      <c r="M24" s="11">
        <v>2.3E-2</v>
      </c>
      <c r="N24" s="11">
        <v>3.4700000000000002E-2</v>
      </c>
      <c r="O24" s="11">
        <v>3.2612425646005715E-2</v>
      </c>
      <c r="P24" s="11">
        <v>2.7485425856076107E-2</v>
      </c>
      <c r="Q24" s="8">
        <v>3.0674238322266373E-2</v>
      </c>
      <c r="R24" s="11">
        <v>7.9056618255655339E-3</v>
      </c>
      <c r="S24" s="11">
        <v>4.1725321499209302E-2</v>
      </c>
      <c r="T24" s="11">
        <v>4.1869399030257812E-2</v>
      </c>
      <c r="U24" s="21">
        <v>3.6999999999999998E-2</v>
      </c>
      <c r="V24" s="8">
        <f t="shared" ref="V24:AJ24" si="3">V10/V4</f>
        <v>3.4464514726367905E-2</v>
      </c>
      <c r="W24" s="11">
        <f t="shared" si="3"/>
        <v>8.636671421203973E-3</v>
      </c>
      <c r="X24" s="11">
        <f t="shared" si="3"/>
        <v>4.7617527574378399E-2</v>
      </c>
      <c r="Y24" s="11">
        <f t="shared" si="3"/>
        <v>4.5049014208613285E-2</v>
      </c>
      <c r="Z24" s="11">
        <f t="shared" si="3"/>
        <v>4.0839731352309408E-2</v>
      </c>
      <c r="AA24" s="8">
        <f t="shared" si="3"/>
        <v>6.6694517401884604E-2</v>
      </c>
      <c r="AB24" s="11">
        <f t="shared" si="3"/>
        <v>5.0466987256821784E-2</v>
      </c>
      <c r="AC24" s="11">
        <f t="shared" si="3"/>
        <v>6.8373969305519686E-2</v>
      </c>
      <c r="AD24" s="11">
        <f t="shared" si="3"/>
        <v>0.101673679113086</v>
      </c>
      <c r="AE24" s="11">
        <f t="shared" si="3"/>
        <v>5.7454607250344056E-2</v>
      </c>
      <c r="AF24" s="8">
        <f t="shared" si="3"/>
        <v>5.5049218270312276E-2</v>
      </c>
      <c r="AG24" s="11">
        <f t="shared" si="3"/>
        <v>4.8852405518143162E-2</v>
      </c>
      <c r="AH24" s="11">
        <f t="shared" si="3"/>
        <v>6.3040198580341905E-2</v>
      </c>
      <c r="AI24" s="11">
        <f t="shared" si="3"/>
        <v>7.0382568081088587E-2</v>
      </c>
      <c r="AJ24" s="11">
        <f t="shared" si="3"/>
        <v>3.9828380230781585E-2</v>
      </c>
      <c r="AK24" s="8">
        <v>4.4999999999999998E-2</v>
      </c>
      <c r="AL24" s="11">
        <v>4.2000000000000003E-2</v>
      </c>
      <c r="AM24" s="11">
        <v>3.9716959149929065E-2</v>
      </c>
      <c r="AN24" s="11">
        <v>5.5286732407431732E-2</v>
      </c>
      <c r="AO24" s="11">
        <v>4.5932557341636877E-2</v>
      </c>
      <c r="AP24" s="8">
        <v>2.5279545600182023E-2</v>
      </c>
      <c r="AQ24" s="11">
        <v>3.0372752504476862E-2</v>
      </c>
      <c r="AR24" s="11">
        <v>3.7133553454807088E-2</v>
      </c>
      <c r="AS24" s="11">
        <v>1.4967608177218872E-2</v>
      </c>
      <c r="AT24" s="11">
        <v>1.8866295212040588E-2</v>
      </c>
      <c r="AU24" s="8">
        <f>AU10/AU4</f>
        <v>2.4866499602880905E-2</v>
      </c>
      <c r="AV24" s="11">
        <v>1.1122451135866735E-2</v>
      </c>
      <c r="AW24" s="11">
        <v>2.4582567690903934E-2</v>
      </c>
      <c r="AX24" s="11">
        <v>4.0764515926052326E-2</v>
      </c>
      <c r="AY24" s="11">
        <v>2.6138639614632364E-2</v>
      </c>
      <c r="AZ24" s="8">
        <v>4.0439308548254643E-2</v>
      </c>
      <c r="BA24" s="11">
        <v>2.8129990377835434E-2</v>
      </c>
      <c r="BB24" s="11">
        <v>5.0179524936501969E-2</v>
      </c>
      <c r="BC24" s="11">
        <v>5.152002528176091E-2</v>
      </c>
      <c r="BD24" s="11">
        <v>3.5702950081592452E-2</v>
      </c>
      <c r="BE24" s="8">
        <v>4.1743049034803144E-2</v>
      </c>
      <c r="BF24" s="11">
        <v>2.881563812445E-2</v>
      </c>
      <c r="BG24" s="11">
        <v>6.2601109603804522E-2</v>
      </c>
      <c r="BH24" s="11">
        <v>6.203609620435574E-2</v>
      </c>
      <c r="BI24" s="11">
        <v>2.0917965199448378E-2</v>
      </c>
      <c r="BJ24" s="8">
        <v>3.3579901085329079E-2</v>
      </c>
      <c r="BK24" s="11">
        <v>3.022327202121769E-2</v>
      </c>
      <c r="BL24" s="11">
        <v>5.4292635311823066E-2</v>
      </c>
      <c r="BM24" s="11">
        <v>3.5734579364686624E-2</v>
      </c>
      <c r="BN24" s="11">
        <v>1.8488863355789267E-2</v>
      </c>
    </row>
    <row r="25" spans="1:66" x14ac:dyDescent="0.35">
      <c r="A25" s="2" t="s">
        <v>75</v>
      </c>
      <c r="B25" s="8">
        <v>0.94110721362511329</v>
      </c>
      <c r="C25" s="8">
        <v>1.0261080173712953</v>
      </c>
      <c r="D25" s="8">
        <v>0.92979096725184018</v>
      </c>
      <c r="E25" s="8">
        <v>0.92800000000000005</v>
      </c>
      <c r="F25" s="8">
        <v>0.88177204026860811</v>
      </c>
      <c r="G25" s="8">
        <v>0.92062752610811982</v>
      </c>
      <c r="H25" s="26">
        <v>0.90800000000000003</v>
      </c>
      <c r="I25" s="26">
        <v>0.95599999999999996</v>
      </c>
      <c r="J25" s="26">
        <v>0.93500000000000005</v>
      </c>
      <c r="K25" s="11">
        <v>0.89411691131667004</v>
      </c>
      <c r="L25" s="8">
        <v>0.96093269926062086</v>
      </c>
      <c r="M25" s="11">
        <v>0.94299999999999995</v>
      </c>
      <c r="N25" s="11">
        <v>0.9697887953872173</v>
      </c>
      <c r="O25" s="11">
        <v>0.97741172922202424</v>
      </c>
      <c r="P25" s="11">
        <v>0.95739231826694038</v>
      </c>
      <c r="Q25" s="8">
        <v>0.96410105800663548</v>
      </c>
      <c r="R25" s="11">
        <v>0.98512127416966222</v>
      </c>
      <c r="S25" s="11">
        <v>0.98438851769101676</v>
      </c>
      <c r="T25" s="11">
        <v>0.95289543386164832</v>
      </c>
      <c r="U25" s="21">
        <v>0.93500000000000005</v>
      </c>
      <c r="V25" s="8">
        <f t="shared" ref="V25:AJ25" si="4">SUM(V22:V24)</f>
        <v>0.91713195620208421</v>
      </c>
      <c r="W25" s="11">
        <f t="shared" si="4"/>
        <v>0.9340908523367224</v>
      </c>
      <c r="X25" s="11">
        <f t="shared" si="4"/>
        <v>0.94674923830709934</v>
      </c>
      <c r="Y25" s="11">
        <f t="shared" si="4"/>
        <v>0.92402944587779112</v>
      </c>
      <c r="Z25" s="11">
        <f t="shared" si="4"/>
        <v>0.8658823665637756</v>
      </c>
      <c r="AA25" s="8">
        <f t="shared" si="4"/>
        <v>0.80808554746291383</v>
      </c>
      <c r="AB25" s="11">
        <f t="shared" si="4"/>
        <v>0.83645750416078968</v>
      </c>
      <c r="AC25" s="11">
        <f t="shared" si="4"/>
        <v>0.82455767502888189</v>
      </c>
      <c r="AD25" s="11">
        <f t="shared" si="4"/>
        <v>0.77574733486264569</v>
      </c>
      <c r="AE25" s="11">
        <f t="shared" si="4"/>
        <v>0.80822402240391866</v>
      </c>
      <c r="AF25" s="8">
        <f t="shared" si="4"/>
        <v>0.8696856745939493</v>
      </c>
      <c r="AG25" s="11">
        <f t="shared" si="4"/>
        <v>0.8424621517393871</v>
      </c>
      <c r="AH25" s="11">
        <f t="shared" si="4"/>
        <v>0.88267347855896006</v>
      </c>
      <c r="AI25" s="11">
        <f t="shared" si="4"/>
        <v>0.88518552766450931</v>
      </c>
      <c r="AJ25" s="11">
        <f t="shared" si="4"/>
        <v>0.87465223107131795</v>
      </c>
      <c r="AK25" s="8">
        <v>0.92500000000000004</v>
      </c>
      <c r="AL25" s="11">
        <v>0.873</v>
      </c>
      <c r="AM25" s="12">
        <v>0.97065580319155109</v>
      </c>
      <c r="AN25" s="12">
        <v>0.95677839704444867</v>
      </c>
      <c r="AO25" s="12">
        <v>0.90664904258463563</v>
      </c>
      <c r="AP25" s="8">
        <v>0.92807509196984661</v>
      </c>
      <c r="AQ25" s="12">
        <v>0.89481436536789438</v>
      </c>
      <c r="AR25" s="12">
        <v>0.96744476893392606</v>
      </c>
      <c r="AS25" s="12">
        <v>0.95478090686209449</v>
      </c>
      <c r="AT25" s="12">
        <v>0.90536184549046161</v>
      </c>
      <c r="AU25" s="8">
        <f>SUM(AU22:AU24)</f>
        <v>0.88349878789827785</v>
      </c>
      <c r="AV25" s="12">
        <v>0.93049251261168386</v>
      </c>
      <c r="AW25" s="12">
        <v>0.91309834869718531</v>
      </c>
      <c r="AX25" s="12">
        <v>0.83441789005537415</v>
      </c>
      <c r="AY25" s="12">
        <v>0.85613560537792377</v>
      </c>
      <c r="AZ25" s="8">
        <v>0.95639784047657317</v>
      </c>
      <c r="BA25" s="12">
        <v>0.98557681328963243</v>
      </c>
      <c r="BB25" s="12">
        <v>0.9825046553505774</v>
      </c>
      <c r="BC25" s="12">
        <v>0.95077891736035325</v>
      </c>
      <c r="BD25" s="12">
        <v>0.90309612560104768</v>
      </c>
      <c r="BE25" s="8">
        <v>0.97585447881444276</v>
      </c>
      <c r="BF25" s="12">
        <v>1.0064239343844947</v>
      </c>
      <c r="BG25" s="12">
        <v>1.0135437291795006</v>
      </c>
      <c r="BH25" s="12">
        <v>0.99224584375454605</v>
      </c>
      <c r="BI25" s="12">
        <v>0.89232685633275244</v>
      </c>
      <c r="BJ25" s="8">
        <v>0.93476054610140669</v>
      </c>
      <c r="BK25" s="12">
        <v>0.9941210945101796</v>
      </c>
      <c r="BL25" s="12">
        <v>0.95752494268873267</v>
      </c>
      <c r="BM25" s="12">
        <v>0.91168257508320905</v>
      </c>
      <c r="BN25" s="12">
        <v>0.87432711186816003</v>
      </c>
    </row>
    <row r="26" spans="1:66" x14ac:dyDescent="0.35">
      <c r="A26" s="5" t="s">
        <v>76</v>
      </c>
      <c r="B26" s="5"/>
      <c r="C26" s="5"/>
      <c r="D26" s="5"/>
      <c r="E26" s="5"/>
      <c r="F26" s="13"/>
      <c r="G26" s="13"/>
      <c r="H26" s="5"/>
      <c r="I26" s="5"/>
      <c r="J26" s="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  <c r="X26" s="5"/>
      <c r="Y26" s="5"/>
      <c r="Z26" s="5"/>
      <c r="AA26" s="13"/>
      <c r="AB26" s="5"/>
      <c r="AC26" s="5"/>
      <c r="AD26" s="5"/>
      <c r="AE26" s="5"/>
      <c r="AF26" s="13"/>
      <c r="AG26" s="5"/>
      <c r="AH26" s="5"/>
      <c r="AI26" s="5"/>
      <c r="AJ26" s="5"/>
      <c r="AK26" s="13"/>
      <c r="AL26" s="5"/>
      <c r="AM26" s="9"/>
      <c r="AN26" s="9"/>
      <c r="AO26" s="9"/>
      <c r="AP26" s="13"/>
      <c r="AQ26" s="9"/>
      <c r="AR26" s="9"/>
      <c r="AS26" s="9"/>
      <c r="AT26" s="9"/>
      <c r="AU26" s="13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</row>
    <row r="27" spans="1:66" x14ac:dyDescent="0.35">
      <c r="A27" s="2" t="s">
        <v>77</v>
      </c>
      <c r="B27" s="28">
        <v>8.732279141768641E-2</v>
      </c>
      <c r="C27" s="28">
        <v>8.1419699941066029E-2</v>
      </c>
      <c r="D27" s="28">
        <v>7.6392249854760175E-2</v>
      </c>
      <c r="E27" s="28">
        <v>8.4000000000000005E-2</v>
      </c>
      <c r="F27" s="8">
        <v>0.10812270718261816</v>
      </c>
      <c r="G27" s="8">
        <v>9.5743497831939361E-2</v>
      </c>
      <c r="H27" s="27">
        <v>0.115</v>
      </c>
      <c r="I27" s="27">
        <v>8.6999999999999994E-2</v>
      </c>
      <c r="J27" s="26">
        <v>8.7999999999999995E-2</v>
      </c>
      <c r="K27" s="11">
        <v>8.9188500223270586E-2</v>
      </c>
      <c r="L27" s="8">
        <v>9.4077222711874589E-2</v>
      </c>
      <c r="M27" s="11">
        <v>10</v>
      </c>
      <c r="N27" s="11">
        <v>9.7025062602465767E-2</v>
      </c>
      <c r="O27" s="11">
        <v>8.1000000000000003E-2</v>
      </c>
      <c r="P27" s="11">
        <v>9.7992712191532466E-2</v>
      </c>
      <c r="Q27" s="8">
        <v>3.1226188832711558E-2</v>
      </c>
      <c r="R27" s="11">
        <v>7.6671864542685167E-2</v>
      </c>
      <c r="S27" s="11">
        <v>-3.2723318967104189E-3</v>
      </c>
      <c r="T27" s="11">
        <v>1.8691176893432641E-2</v>
      </c>
      <c r="U27" s="21">
        <v>3.3000000000000002E-2</v>
      </c>
      <c r="V27" s="8">
        <v>5.6000000000000001E-2</v>
      </c>
      <c r="W27" s="11">
        <v>6.2930967411352873E-2</v>
      </c>
      <c r="X27" s="11">
        <v>5.3766059429109447E-2</v>
      </c>
      <c r="Y27" s="11">
        <v>5.9400000000000001E-2</v>
      </c>
      <c r="Z27" s="11">
        <v>4.9970488904830461E-2</v>
      </c>
      <c r="AA27" s="8">
        <v>4.8000000000000001E-2</v>
      </c>
      <c r="AB27" s="11">
        <v>7.1999999999999995E-2</v>
      </c>
      <c r="AC27" s="11">
        <v>5.449172484388666E-2</v>
      </c>
      <c r="AD27" s="11">
        <v>6.9836948913426608E-2</v>
      </c>
      <c r="AE27" s="11">
        <v>-7.5774357261944704E-3</v>
      </c>
      <c r="AF27" s="8">
        <v>8.2000000000000003E-2</v>
      </c>
      <c r="AG27" s="11">
        <v>9.5000000000000001E-2</v>
      </c>
      <c r="AH27" s="11">
        <v>8.7596278242210848E-2</v>
      </c>
      <c r="AI27" s="11">
        <v>7.0143490329206817E-2</v>
      </c>
      <c r="AJ27" s="11">
        <v>7.8E-2</v>
      </c>
      <c r="AK27" s="8">
        <v>4.5999999999999999E-2</v>
      </c>
      <c r="AL27" s="11">
        <v>2E-3</v>
      </c>
      <c r="AM27" s="11">
        <v>5.1999999999999998E-2</v>
      </c>
      <c r="AN27" s="11">
        <v>7.0999999999999994E-2</v>
      </c>
      <c r="AO27" s="11">
        <v>5.6326298655947064E-2</v>
      </c>
      <c r="AP27" s="8">
        <v>6.4816551026668237E-2</v>
      </c>
      <c r="AQ27" s="11">
        <v>6.4795778725569075E-2</v>
      </c>
      <c r="AR27" s="11">
        <v>7.4647266848503202E-2</v>
      </c>
      <c r="AS27" s="11">
        <v>7.6394302072630316E-2</v>
      </c>
      <c r="AT27" s="11">
        <v>5.1782819516446033E-2</v>
      </c>
      <c r="AU27" s="8">
        <v>3.2000000000000001E-2</v>
      </c>
      <c r="AV27" s="14">
        <v>-8.2440778837827855E-3</v>
      </c>
      <c r="AW27" s="14">
        <v>7.5282147348375572E-2</v>
      </c>
      <c r="AX27" s="14">
        <v>5.845336253916944E-2</v>
      </c>
      <c r="AY27" s="14">
        <v>6.8137018034366559E-3</v>
      </c>
      <c r="AZ27" s="8">
        <v>5.4514141527401201E-2</v>
      </c>
      <c r="BA27" s="14">
        <v>8.0117325119880567E-2</v>
      </c>
      <c r="BB27" s="14">
        <v>4.6946945642199145E-2</v>
      </c>
      <c r="BC27" s="14">
        <v>4.794582664055258E-2</v>
      </c>
      <c r="BD27" s="14">
        <v>3.237385057393638E-2</v>
      </c>
      <c r="BE27" s="8">
        <v>8.090416515357135E-2</v>
      </c>
      <c r="BF27" s="14">
        <v>6.43250821140815E-2</v>
      </c>
      <c r="BG27" s="14">
        <v>9.1811951558915306E-2</v>
      </c>
      <c r="BH27" s="14">
        <v>0.11437739232849675</v>
      </c>
      <c r="BI27" s="14">
        <v>5.9052439854206717E-2</v>
      </c>
      <c r="BJ27" s="8">
        <v>6.5297793990551356E-2</v>
      </c>
      <c r="BK27" s="14">
        <v>7.9428626947469327E-2</v>
      </c>
      <c r="BL27" s="14">
        <v>4.8427257620054842E-2</v>
      </c>
      <c r="BM27" s="14">
        <v>3.6424190932412781E-2</v>
      </c>
      <c r="BN27" s="14">
        <v>9.5994661381767488E-2</v>
      </c>
    </row>
    <row r="28" spans="1:66" x14ac:dyDescent="0.35">
      <c r="A28" s="2" t="s">
        <v>78</v>
      </c>
      <c r="B28" s="28">
        <v>0.20174165672772942</v>
      </c>
      <c r="C28" s="28">
        <v>0.20174165672772942</v>
      </c>
      <c r="D28" s="28">
        <v>0.26704807230144412</v>
      </c>
      <c r="E28" s="28">
        <v>0.26500000000000001</v>
      </c>
      <c r="F28" s="8">
        <v>0.24165700207106799</v>
      </c>
      <c r="G28" s="8">
        <v>0.22077715639036843</v>
      </c>
      <c r="H28" s="27">
        <v>0.222</v>
      </c>
      <c r="I28" s="27">
        <v>0.224</v>
      </c>
      <c r="J28" s="26">
        <v>0.23499999999999999</v>
      </c>
      <c r="K28" s="11">
        <v>0.19051741548943166</v>
      </c>
      <c r="L28" s="8">
        <v>0.1843586120018669</v>
      </c>
      <c r="M28" s="11">
        <v>0.184</v>
      </c>
      <c r="N28" s="11">
        <v>0.16844512302583259</v>
      </c>
      <c r="O28" s="11">
        <v>0.13100000000000001</v>
      </c>
      <c r="P28" s="11">
        <v>0.11490804126702957</v>
      </c>
      <c r="Q28" s="11">
        <v>0.11075113480150116</v>
      </c>
      <c r="R28" s="11">
        <v>0.11075113480150116</v>
      </c>
      <c r="S28" s="11">
        <v>0.12573455268265807</v>
      </c>
      <c r="T28" s="11">
        <v>0.16730462359019532</v>
      </c>
      <c r="U28" s="21">
        <v>0.17</v>
      </c>
      <c r="V28" s="8">
        <v>0.19151513142150059</v>
      </c>
      <c r="W28" s="11">
        <v>0.19151513142150059</v>
      </c>
      <c r="X28" s="11">
        <v>0.2368607394528105</v>
      </c>
      <c r="Y28" s="11">
        <v>0.29099999999999998</v>
      </c>
      <c r="Z28" s="11">
        <v>0.36879729694881136</v>
      </c>
      <c r="AA28" s="8">
        <v>0.41699999999999998</v>
      </c>
      <c r="AB28" s="11">
        <v>0.41699999999999998</v>
      </c>
      <c r="AC28" s="11">
        <v>0.45674871541185397</v>
      </c>
      <c r="AD28" s="11">
        <v>0.46695737025168049</v>
      </c>
      <c r="AE28" s="11">
        <v>0.438117507476528</v>
      </c>
      <c r="AF28" s="8">
        <v>0.47299999999999998</v>
      </c>
      <c r="AG28" s="11">
        <v>0.47265611337119823</v>
      </c>
      <c r="AH28" s="11">
        <v>0.43512795718184888</v>
      </c>
      <c r="AI28" s="11">
        <v>0.38632530200802889</v>
      </c>
      <c r="AJ28" s="11">
        <v>0.32970625243173085</v>
      </c>
      <c r="AK28" s="8">
        <v>0.28499999999999998</v>
      </c>
      <c r="AL28" s="11">
        <v>0.28499999999999998</v>
      </c>
      <c r="AM28" s="11">
        <v>0.34141405319971047</v>
      </c>
      <c r="AN28" s="11">
        <v>0.35166805401370882</v>
      </c>
      <c r="AO28" s="11">
        <v>0.32854984659229908</v>
      </c>
      <c r="AP28" s="8">
        <v>0.29421571609812075</v>
      </c>
      <c r="AQ28" s="11">
        <v>0.29421571609812075</v>
      </c>
      <c r="AR28" s="11">
        <v>0.17378390990627193</v>
      </c>
      <c r="AS28" s="11">
        <v>0.16957159634092195</v>
      </c>
      <c r="AT28" s="11">
        <v>0.20799999999999999</v>
      </c>
      <c r="AU28" s="8">
        <v>0.23499999999999999</v>
      </c>
      <c r="AV28" s="14">
        <v>0.23541708671673398</v>
      </c>
      <c r="AW28" s="14">
        <v>0.26413426206605539</v>
      </c>
      <c r="AX28" s="14">
        <v>0.2281790931465621</v>
      </c>
      <c r="AY28" s="14">
        <v>0.1461414139825733</v>
      </c>
      <c r="AZ28" s="8">
        <v>0.12071540121624842</v>
      </c>
      <c r="BA28" s="14">
        <v>0.12071540121624842</v>
      </c>
      <c r="BB28" s="14">
        <v>0.11696590344834228</v>
      </c>
      <c r="BC28" s="14">
        <v>0.13048434618195826</v>
      </c>
      <c r="BD28" s="14">
        <v>0.13820703640381454</v>
      </c>
      <c r="BE28" s="8">
        <v>0.15350315285797508</v>
      </c>
      <c r="BF28" s="14">
        <v>0.15350315285797508</v>
      </c>
      <c r="BG28" s="14">
        <v>0.15536262766261749</v>
      </c>
      <c r="BH28" s="14">
        <v>0.16475658790693898</v>
      </c>
      <c r="BI28" s="14">
        <v>0.18670889816383388</v>
      </c>
      <c r="BJ28" s="8">
        <v>0.22394875126217229</v>
      </c>
      <c r="BK28" s="14">
        <v>0.22394875126217229</v>
      </c>
      <c r="BL28" s="14">
        <v>0.28403686943412465</v>
      </c>
      <c r="BM28" s="14">
        <v>0.34160775175598257</v>
      </c>
      <c r="BN28" s="14">
        <v>0.40061968807401305</v>
      </c>
    </row>
    <row r="29" spans="1:66" x14ac:dyDescent="0.35">
      <c r="A29" s="5" t="s">
        <v>79</v>
      </c>
      <c r="B29" s="5"/>
      <c r="C29" s="5"/>
      <c r="D29" s="5"/>
      <c r="E29" s="5"/>
      <c r="F29" s="13"/>
      <c r="G29" s="13"/>
      <c r="H29" s="5"/>
      <c r="I29" s="5"/>
      <c r="J29" s="5"/>
      <c r="K29" s="5"/>
      <c r="L29" s="13"/>
      <c r="M29" s="5"/>
      <c r="N29" s="5"/>
      <c r="O29" s="5"/>
      <c r="P29" s="5"/>
      <c r="Q29" s="13"/>
      <c r="R29" s="5"/>
      <c r="S29" s="5"/>
      <c r="T29" s="5"/>
      <c r="U29" s="5"/>
      <c r="V29" s="13"/>
      <c r="W29" s="5"/>
      <c r="X29" s="5"/>
      <c r="Y29" s="5"/>
      <c r="Z29" s="5"/>
      <c r="AA29" s="13"/>
      <c r="AB29" s="5"/>
      <c r="AC29" s="5"/>
      <c r="AD29" s="5"/>
      <c r="AE29" s="5"/>
      <c r="AF29" s="13"/>
      <c r="AG29" s="5"/>
      <c r="AH29" s="5"/>
      <c r="AI29" s="5"/>
      <c r="AJ29" s="5"/>
      <c r="AK29" s="13"/>
      <c r="AL29" s="5"/>
      <c r="AM29" s="9"/>
      <c r="AN29" s="9"/>
      <c r="AO29" s="9"/>
      <c r="AP29" s="13"/>
      <c r="AQ29" s="9"/>
      <c r="AR29" s="9"/>
      <c r="AS29" s="9"/>
      <c r="AT29" s="9"/>
      <c r="AU29" s="13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</row>
    <row r="30" spans="1:66" x14ac:dyDescent="0.35">
      <c r="A30" s="2" t="s">
        <v>80</v>
      </c>
      <c r="B30" s="29">
        <v>6072305</v>
      </c>
      <c r="C30" s="29">
        <v>6072305</v>
      </c>
      <c r="D30" s="29">
        <v>6143191</v>
      </c>
      <c r="E30" s="29">
        <v>6024450</v>
      </c>
      <c r="F30" s="23">
        <v>5894313</v>
      </c>
      <c r="G30" s="23">
        <v>5737036</v>
      </c>
      <c r="H30" s="23">
        <v>5737036</v>
      </c>
      <c r="I30" s="23">
        <v>5693674</v>
      </c>
      <c r="J30" s="25">
        <v>5609630</v>
      </c>
      <c r="K30" s="19">
        <v>5527840</v>
      </c>
      <c r="L30" s="6">
        <v>5337212</v>
      </c>
      <c r="M30" s="19">
        <v>5337212</v>
      </c>
      <c r="N30" s="19">
        <v>5368581</v>
      </c>
      <c r="O30" s="19">
        <v>5195382</v>
      </c>
      <c r="P30" s="19">
        <v>5000895</v>
      </c>
      <c r="Q30" s="6">
        <v>4810169</v>
      </c>
      <c r="R30" s="19">
        <v>4810169</v>
      </c>
      <c r="S30" s="19">
        <v>4773648</v>
      </c>
      <c r="T30" s="19">
        <v>4671272</v>
      </c>
      <c r="U30" s="20">
        <v>4586381</v>
      </c>
      <c r="V30" s="16">
        <v>4477092</v>
      </c>
      <c r="W30" s="16">
        <v>4477092</v>
      </c>
      <c r="X30" s="16">
        <v>4491431</v>
      </c>
      <c r="Y30" s="16">
        <v>4432490</v>
      </c>
      <c r="Z30" s="16">
        <v>4301786</v>
      </c>
      <c r="AA30" s="16">
        <v>4165437</v>
      </c>
      <c r="AB30" s="16">
        <v>4165437</v>
      </c>
      <c r="AC30" s="16">
        <v>4185686</v>
      </c>
      <c r="AD30" s="16">
        <v>4194475</v>
      </c>
      <c r="AE30" s="16">
        <v>4303303</v>
      </c>
      <c r="AF30" s="16">
        <v>4224488</v>
      </c>
      <c r="AG30" s="16">
        <v>4224488</v>
      </c>
      <c r="AH30" s="16">
        <v>4226289</v>
      </c>
      <c r="AI30" s="16">
        <v>4111110</v>
      </c>
      <c r="AJ30" s="16">
        <v>3968953</v>
      </c>
      <c r="AK30" s="6">
        <f>AL30</f>
        <v>3877470</v>
      </c>
      <c r="AL30" s="16">
        <v>3877470</v>
      </c>
      <c r="AM30" s="16">
        <v>3969875</v>
      </c>
      <c r="AN30" s="16">
        <v>3931433</v>
      </c>
      <c r="AO30" s="16">
        <v>3892501</v>
      </c>
      <c r="AP30" s="6">
        <f>AQ30</f>
        <v>3818542</v>
      </c>
      <c r="AQ30" s="16">
        <v>3818542</v>
      </c>
      <c r="AR30" s="16">
        <v>3839086</v>
      </c>
      <c r="AS30" s="16">
        <v>3807825</v>
      </c>
      <c r="AT30" s="16">
        <v>3722789</v>
      </c>
      <c r="AU30" s="6">
        <f>AV30</f>
        <v>3487048</v>
      </c>
      <c r="AV30" s="16">
        <v>3487048</v>
      </c>
      <c r="AW30" s="17">
        <v>3391975</v>
      </c>
      <c r="AX30" s="17">
        <v>3195407</v>
      </c>
      <c r="AY30" s="17">
        <v>2975067</v>
      </c>
      <c r="AZ30" s="6">
        <f>BA30</f>
        <v>2803019</v>
      </c>
      <c r="BA30" s="17">
        <v>2803019</v>
      </c>
      <c r="BB30" s="17">
        <v>2728746</v>
      </c>
      <c r="BC30" s="17">
        <v>2671126</v>
      </c>
      <c r="BD30" s="17">
        <v>2608852</v>
      </c>
      <c r="BE30" s="6">
        <f>BF30</f>
        <v>2458416</v>
      </c>
      <c r="BF30" s="17">
        <v>2458416</v>
      </c>
      <c r="BG30" s="17">
        <v>2472717</v>
      </c>
      <c r="BH30" s="17">
        <v>2433651</v>
      </c>
      <c r="BI30" s="17">
        <v>2415115</v>
      </c>
      <c r="BJ30" s="6">
        <f>BK30</f>
        <v>2228530</v>
      </c>
      <c r="BK30" s="17">
        <v>2228530</v>
      </c>
      <c r="BL30" s="17">
        <v>2234651</v>
      </c>
      <c r="BM30" s="17">
        <v>2175299</v>
      </c>
      <c r="BN30" s="17">
        <v>2054863</v>
      </c>
    </row>
    <row r="31" spans="1:66" x14ac:dyDescent="0.35">
      <c r="A31" s="4" t="s">
        <v>81</v>
      </c>
      <c r="B31" s="29">
        <v>400000000</v>
      </c>
      <c r="C31" s="29">
        <v>400000000</v>
      </c>
      <c r="D31" s="29">
        <v>400000000</v>
      </c>
      <c r="E31" s="29">
        <v>400000000</v>
      </c>
      <c r="F31" s="19">
        <v>400000000</v>
      </c>
      <c r="G31" s="19">
        <v>400000000</v>
      </c>
      <c r="H31" s="19">
        <v>400000000</v>
      </c>
      <c r="I31" s="19">
        <v>400000000</v>
      </c>
      <c r="J31" s="19">
        <v>400000000</v>
      </c>
      <c r="K31" s="19">
        <v>400000000</v>
      </c>
      <c r="L31" s="6">
        <v>400000000</v>
      </c>
      <c r="M31" s="19">
        <v>400000000</v>
      </c>
      <c r="N31" s="19">
        <v>400000000</v>
      </c>
      <c r="O31" s="19">
        <v>400000000</v>
      </c>
      <c r="P31" s="19">
        <v>400000000</v>
      </c>
      <c r="Q31" s="6">
        <v>400000000</v>
      </c>
      <c r="R31" s="19">
        <v>400000000</v>
      </c>
      <c r="S31" s="19">
        <v>400000000</v>
      </c>
      <c r="T31" s="19">
        <v>400000000</v>
      </c>
      <c r="U31" s="20">
        <v>400000000</v>
      </c>
      <c r="V31" s="16">
        <v>406000000</v>
      </c>
      <c r="W31" s="16">
        <v>406000000</v>
      </c>
      <c r="X31" s="16">
        <v>406000000</v>
      </c>
      <c r="Y31" s="16">
        <v>406000000</v>
      </c>
      <c r="Z31" s="16">
        <v>413000000</v>
      </c>
      <c r="AA31" s="16">
        <v>413000000</v>
      </c>
      <c r="AB31" s="16">
        <v>413000000</v>
      </c>
      <c r="AC31" s="16">
        <v>413000000</v>
      </c>
      <c r="AD31" s="16">
        <v>413000000</v>
      </c>
      <c r="AE31" s="16">
        <v>425000000</v>
      </c>
      <c r="AF31" s="4">
        <v>425000000</v>
      </c>
      <c r="AG31" s="16">
        <v>425000000</v>
      </c>
      <c r="AH31" s="16">
        <v>425000000</v>
      </c>
      <c r="AI31" s="16">
        <v>425000000</v>
      </c>
      <c r="AJ31" s="16">
        <v>435000000</v>
      </c>
      <c r="AK31" s="6">
        <f>AL31</f>
        <v>435000000</v>
      </c>
      <c r="AL31" s="16">
        <v>435000000</v>
      </c>
      <c r="AM31" s="16">
        <v>435000000</v>
      </c>
      <c r="AN31" s="16">
        <v>435000000</v>
      </c>
      <c r="AO31" s="16">
        <v>450000000</v>
      </c>
      <c r="AP31" s="6">
        <f>AQ31</f>
        <v>450000000</v>
      </c>
      <c r="AQ31" s="16">
        <v>450000000</v>
      </c>
      <c r="AR31" s="16">
        <v>450000000</v>
      </c>
      <c r="AS31" s="16">
        <v>450000000</v>
      </c>
      <c r="AT31" s="16">
        <v>450000000</v>
      </c>
      <c r="AU31" s="6">
        <f>AV31</f>
        <v>450000000</v>
      </c>
      <c r="AV31" s="16">
        <v>450000000</v>
      </c>
      <c r="AW31" s="16">
        <v>450000000</v>
      </c>
      <c r="AX31" s="16">
        <v>450000000</v>
      </c>
      <c r="AY31" s="16">
        <v>450000000</v>
      </c>
      <c r="AZ31" s="6">
        <f>BA31</f>
        <v>450000000</v>
      </c>
      <c r="BA31" s="16">
        <v>450000000</v>
      </c>
      <c r="BB31" s="16">
        <v>450000000</v>
      </c>
      <c r="BC31" s="16">
        <v>450000000</v>
      </c>
      <c r="BD31" s="16">
        <v>450000000</v>
      </c>
      <c r="BE31" s="6">
        <f>BF31</f>
        <v>450000000</v>
      </c>
      <c r="BF31" s="16">
        <v>450000000</v>
      </c>
      <c r="BG31" s="16">
        <v>450000000</v>
      </c>
      <c r="BH31" s="16">
        <v>450000000</v>
      </c>
      <c r="BI31" s="16">
        <v>450000000</v>
      </c>
      <c r="BJ31" s="6">
        <f>BK31</f>
        <v>450000000</v>
      </c>
      <c r="BK31" s="16">
        <v>450000000</v>
      </c>
      <c r="BL31" s="16">
        <v>450000000</v>
      </c>
      <c r="BM31" s="16">
        <v>450000000</v>
      </c>
      <c r="BN31" s="16">
        <v>450000000</v>
      </c>
    </row>
    <row r="32" spans="1:66" x14ac:dyDescent="0.35">
      <c r="W32" s="18"/>
      <c r="AA32" s="18"/>
      <c r="AF32" s="18"/>
    </row>
  </sheetData>
  <mergeCells count="2">
    <mergeCell ref="A1:BN1"/>
    <mergeCell ref="A2:BN2"/>
  </mergeCells>
  <pageMargins left="0.7" right="0.7" top="0.75" bottom="0.75" header="0.3" footer="0.3"/>
  <pageSetup paperSize="9" orientation="landscape" r:id="rId1"/>
  <ignoredErrors>
    <ignoredError sqref="AU4:AU8 AU9:AU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Elba Salcedo Sánchez [inversionistas]</dc:creator>
  <cp:keywords/>
  <dc:description/>
  <cp:lastModifiedBy>Andrés Vázquez Vela [analista rel. inversionistas]</cp:lastModifiedBy>
  <cp:revision/>
  <dcterms:created xsi:type="dcterms:W3CDTF">2016-03-16T18:55:26Z</dcterms:created>
  <dcterms:modified xsi:type="dcterms:W3CDTF">2026-01-28T18:34:35Z</dcterms:modified>
  <cp:category/>
  <cp:contentStatus/>
</cp:coreProperties>
</file>